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_Audit\Avalon\2016\Budget AFS ADS\"/>
    </mc:Choice>
  </mc:AlternateContent>
  <bookViews>
    <workbookView xWindow="0" yWindow="0" windowWidth="28800" windowHeight="12795"/>
  </bookViews>
  <sheets>
    <sheet name="Advertisement" sheetId="1" r:id="rId1"/>
  </sheets>
  <externalReferences>
    <externalReference r:id="rId2"/>
    <externalReference r:id="rId3"/>
    <externalReference r:id="rId4"/>
    <externalReference r:id="rId5"/>
  </externalReferences>
  <definedNames>
    <definedName name="_15G">#REF!</definedName>
    <definedName name="_3C">#REF!</definedName>
    <definedName name="_Order1" hidden="1">255</definedName>
    <definedName name="cap">#REF!</definedName>
    <definedName name="MCode">'[2]Instructions-Data Entry'!#REF!</definedName>
    <definedName name="Muni_Code">[3]Tables!$A$2:$A$589</definedName>
    <definedName name="Muni_County">[3]Tables!$D$2:$D$589</definedName>
    <definedName name="OUT_S_F_ADJ">'[4]24:25'!$L$13:$L$25</definedName>
    <definedName name="OUT_S_F_BUD">'[4]24:25'!$F$13:$F$25</definedName>
    <definedName name="OUT_S_F_CASH_">'[4]24:25'!$N$13:$N$25</definedName>
    <definedName name="OUT_S_F_CUR">'[4]24:25'!$H$13:$H$25</definedName>
    <definedName name="OUT_S_F_EMER">'[4]24:25'!$J$13:$J$25</definedName>
    <definedName name="OUT_S_F_RES">'[4]24:25'!$P$13:$P$25</definedName>
    <definedName name="_xlnm.Print_Area" localSheetId="0">Advertisement!$A$1:$P$97</definedName>
    <definedName name="PWAD">#REF!</definedName>
    <definedName name="PWADJ">#REF!</definedName>
    <definedName name="PWCASH">#REF!</definedName>
    <definedName name="PWCURR">#REF!</definedName>
    <definedName name="PWRES">#REF!</definedName>
    <definedName name="State_Wide_Average">'[2]Health Care Calc Worksheet'!$C$4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H86" i="1"/>
  <c r="D86" i="1"/>
  <c r="L85" i="1"/>
  <c r="F85" i="1"/>
  <c r="M84" i="1"/>
  <c r="N79" i="1"/>
  <c r="T78" i="1"/>
  <c r="L78" i="1"/>
  <c r="V78" i="1" s="1"/>
  <c r="H78" i="1"/>
  <c r="L77" i="1"/>
  <c r="X77" i="1" s="1"/>
  <c r="H77" i="1"/>
  <c r="V77" i="1" s="1"/>
  <c r="N69" i="1"/>
  <c r="L69" i="1"/>
  <c r="N68" i="1"/>
  <c r="L68" i="1"/>
  <c r="N67" i="1"/>
  <c r="L67" i="1"/>
  <c r="N66" i="1"/>
  <c r="N70" i="1" s="1"/>
  <c r="L66" i="1"/>
  <c r="L70" i="1" s="1"/>
  <c r="N65" i="1"/>
  <c r="L65" i="1"/>
  <c r="N64" i="1"/>
  <c r="L64" i="1"/>
  <c r="L61" i="1"/>
  <c r="N60" i="1"/>
  <c r="N61" i="1" s="1"/>
  <c r="L60" i="1"/>
  <c r="N59" i="1"/>
  <c r="L59" i="1"/>
  <c r="N58" i="1"/>
  <c r="L58" i="1"/>
  <c r="N48" i="1"/>
  <c r="L48" i="1"/>
  <c r="N47" i="1"/>
  <c r="L47" i="1"/>
  <c r="N46" i="1"/>
  <c r="L46" i="1"/>
  <c r="N45" i="1"/>
  <c r="L45" i="1"/>
  <c r="N44" i="1"/>
  <c r="L44" i="1"/>
  <c r="N43" i="1"/>
  <c r="N49" i="1" s="1"/>
  <c r="L43" i="1"/>
  <c r="L49" i="1" s="1"/>
  <c r="N40" i="1"/>
  <c r="N39" i="1"/>
  <c r="L39" i="1"/>
  <c r="N38" i="1"/>
  <c r="L38" i="1"/>
  <c r="N37" i="1"/>
  <c r="L37" i="1"/>
  <c r="L40" i="1" s="1"/>
  <c r="N28" i="1"/>
  <c r="L28" i="1"/>
  <c r="N27" i="1"/>
  <c r="L27" i="1"/>
  <c r="N26" i="1"/>
  <c r="L26" i="1"/>
  <c r="N25" i="1"/>
  <c r="L25" i="1"/>
  <c r="N24" i="1"/>
  <c r="L24" i="1"/>
  <c r="N23" i="1"/>
  <c r="N29" i="1" s="1"/>
  <c r="L23" i="1"/>
  <c r="L29" i="1" s="1"/>
  <c r="T29" i="1" s="1"/>
  <c r="N16" i="1"/>
  <c r="L16" i="1"/>
  <c r="N15" i="1"/>
  <c r="L15" i="1"/>
  <c r="L17" i="1" s="1"/>
  <c r="L18" i="1" s="1"/>
  <c r="T18" i="1" s="1"/>
  <c r="N14" i="1"/>
  <c r="N17" i="1" s="1"/>
  <c r="N18" i="1" s="1"/>
  <c r="L14" i="1"/>
  <c r="N13" i="1"/>
  <c r="L13" i="1"/>
  <c r="N12" i="1"/>
  <c r="L12" i="1"/>
  <c r="N11" i="1"/>
  <c r="L11" i="1"/>
  <c r="E4" i="1"/>
  <c r="L3" i="1"/>
  <c r="F3" i="1"/>
  <c r="T61" i="1" l="1"/>
  <c r="T50" i="1"/>
  <c r="V49" i="1"/>
  <c r="T40" i="1"/>
  <c r="T49" i="1"/>
  <c r="H79" i="1"/>
  <c r="T77" i="1"/>
  <c r="L79" i="1"/>
</calcChain>
</file>

<file path=xl/sharedStrings.xml><?xml version="1.0" encoding="utf-8"?>
<sst xmlns="http://schemas.openxmlformats.org/spreadsheetml/2006/main" count="133" uniqueCount="76">
  <si>
    <t>2017  Municipal  Budget</t>
  </si>
  <si>
    <t>of the</t>
  </si>
  <si>
    <t>of</t>
  </si>
  <si>
    <t>County of</t>
  </si>
  <si>
    <t>for the fiscal year 2017.</t>
  </si>
  <si>
    <t>Revenue and Appropriations Summaries</t>
  </si>
  <si>
    <t>Summary of Revenues</t>
  </si>
  <si>
    <t>Anticipated</t>
  </si>
  <si>
    <t xml:space="preserve"> </t>
  </si>
  <si>
    <t>1.</t>
  </si>
  <si>
    <t>Surplus</t>
  </si>
  <si>
    <t>2.</t>
  </si>
  <si>
    <t>Total Miscellaneous Revenues</t>
  </si>
  <si>
    <t>3.</t>
  </si>
  <si>
    <t>Receipts from Delinquent Taxes</t>
  </si>
  <si>
    <t>4.</t>
  </si>
  <si>
    <t>a) Local Tax for Municipal Purposes</t>
  </si>
  <si>
    <t>b) Addition to Local School District Tax</t>
  </si>
  <si>
    <t>c) Minimum Library Tax Levy</t>
  </si>
  <si>
    <t xml:space="preserve">             Tot Amt to be Rsd by Taxes for Sup of Muni Bnd</t>
  </si>
  <si>
    <t xml:space="preserve">                 </t>
  </si>
  <si>
    <t xml:space="preserve">                           Total General Revenues</t>
  </si>
  <si>
    <t>Summary of Appropriations</t>
  </si>
  <si>
    <t>2017 Budget</t>
  </si>
  <si>
    <t>Final 2016 Budget</t>
  </si>
  <si>
    <t xml:space="preserve">Operating Expenses: </t>
  </si>
  <si>
    <t>Salaries &amp; Wages</t>
  </si>
  <si>
    <t>Other Expenses</t>
  </si>
  <si>
    <t>Deferred Charges &amp; Other Appropriations</t>
  </si>
  <si>
    <t>Capital Improvements</t>
  </si>
  <si>
    <t xml:space="preserve">4. </t>
  </si>
  <si>
    <t>Debt Service (Include for School Purposes)</t>
  </si>
  <si>
    <t>5.</t>
  </si>
  <si>
    <t>Reserve for Uncollected Taxes</t>
  </si>
  <si>
    <t xml:space="preserve">                       Total General Appropriations</t>
  </si>
  <si>
    <t>2017 Dedicated</t>
  </si>
  <si>
    <t>Water &amp; Sewer</t>
  </si>
  <si>
    <t>Utility Budget</t>
  </si>
  <si>
    <t>Miscellaneous Revenues</t>
  </si>
  <si>
    <t>Deficit  (General Budget)</t>
  </si>
  <si>
    <t xml:space="preserve">                     Total Revenues</t>
  </si>
  <si>
    <t>Operating Expenses:</t>
  </si>
  <si>
    <t>Debt Service</t>
  </si>
  <si>
    <t>Surplus  (General Budget)</t>
  </si>
  <si>
    <t xml:space="preserve">                               Total Appropriations</t>
  </si>
  <si>
    <t>Beach</t>
  </si>
  <si>
    <t>Total Number of Employees</t>
  </si>
  <si>
    <t>Balance of Outstanding Bonds &amp; Loans</t>
  </si>
  <si>
    <t>General</t>
  </si>
  <si>
    <t>Water &amp; Sewer Ut</t>
  </si>
  <si>
    <t>Beach Utility</t>
  </si>
  <si>
    <t xml:space="preserve">Interest </t>
  </si>
  <si>
    <t>Principal</t>
  </si>
  <si>
    <t>Outstanding Balance</t>
  </si>
  <si>
    <t>Notice is hereby given that the budget and tax resolution was approved by the</t>
  </si>
  <si>
    <t>, County of</t>
  </si>
  <si>
    <t>on</t>
  </si>
  <si>
    <t>, 2017.</t>
  </si>
  <si>
    <t>+Information!G26</t>
  </si>
  <si>
    <t>A hearing on the budget and tax resolution will be held at</t>
  </si>
  <si>
    <t>BOROUGH HALL</t>
  </si>
  <si>
    <t>, on</t>
  </si>
  <si>
    <t>, 2017 at</t>
  </si>
  <si>
    <t>o'clock PM at which time and place</t>
  </si>
  <si>
    <t>objections to the Budget and Tax Resolution for the year 2017 may be presented by taxpayers or</t>
  </si>
  <si>
    <t>other interested parties.</t>
  </si>
  <si>
    <t xml:space="preserve">Copies of the budget are available in the office of </t>
  </si>
  <si>
    <t>BOROUGH CLERK</t>
  </si>
  <si>
    <t>at</t>
  </si>
  <si>
    <t>the Municipal Building,</t>
  </si>
  <si>
    <t>3100 DUNE DRIVE  AVALON</t>
  </si>
  <si>
    <t>New Jersey,</t>
  </si>
  <si>
    <t>609-967-8200</t>
  </si>
  <si>
    <t>during the hours of</t>
  </si>
  <si>
    <t>to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</si>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</sst>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7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2" applyBorder="1"/>
    <xf numFmtId="0" fontId="4" fillId="0" borderId="0" xfId="2" applyFont="1" applyAlignment="1">
      <alignment horizontal="center"/>
    </xf>
    <xf numFmtId="0" fontId="5" fillId="0" borderId="0" xfId="2" applyFont="1" applyAlignment="1"/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1" xfId="2" applyFont="1" applyBorder="1" applyAlignment="1"/>
    <xf numFmtId="0" fontId="5" fillId="0" borderId="0" xfId="2" applyFont="1" applyBorder="1" applyAlignment="1"/>
    <xf numFmtId="0" fontId="3" fillId="0" borderId="0" xfId="2" applyFont="1" applyBorder="1" applyAlignment="1"/>
    <xf numFmtId="0" fontId="1" fillId="0" borderId="2" xfId="2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6" fillId="0" borderId="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1" fillId="0" borderId="9" xfId="2" applyBorder="1"/>
    <xf numFmtId="0" fontId="1" fillId="0" borderId="10" xfId="2" applyBorder="1"/>
    <xf numFmtId="0" fontId="1" fillId="0" borderId="1" xfId="2" applyBorder="1"/>
    <xf numFmtId="0" fontId="1" fillId="0" borderId="11" xfId="2" applyBorder="1"/>
    <xf numFmtId="0" fontId="7" fillId="0" borderId="12" xfId="2" applyFont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12" xfId="2" applyBorder="1"/>
    <xf numFmtId="0" fontId="1" fillId="0" borderId="9" xfId="2" applyBorder="1" applyAlignment="1">
      <alignment horizontal="center"/>
    </xf>
    <xf numFmtId="0" fontId="1" fillId="0" borderId="0" xfId="2" applyBorder="1" applyAlignment="1">
      <alignment horizontal="center"/>
    </xf>
    <xf numFmtId="49" fontId="8" fillId="0" borderId="7" xfId="2" applyNumberFormat="1" applyFont="1" applyBorder="1"/>
    <xf numFmtId="0" fontId="8" fillId="0" borderId="3" xfId="2" applyFont="1" applyBorder="1"/>
    <xf numFmtId="0" fontId="8" fillId="0" borderId="8" xfId="2" applyFont="1" applyBorder="1"/>
    <xf numFmtId="4" fontId="1" fillId="0" borderId="12" xfId="2" applyNumberFormat="1" applyFont="1" applyBorder="1"/>
    <xf numFmtId="0" fontId="8" fillId="0" borderId="12" xfId="2" applyFont="1" applyBorder="1"/>
    <xf numFmtId="0" fontId="8" fillId="0" borderId="9" xfId="2" applyFont="1" applyBorder="1"/>
    <xf numFmtId="0" fontId="8" fillId="0" borderId="0" xfId="2" applyFont="1" applyBorder="1"/>
    <xf numFmtId="4" fontId="1" fillId="0" borderId="13" xfId="2" applyNumberFormat="1" applyFont="1" applyBorder="1"/>
    <xf numFmtId="4" fontId="1" fillId="0" borderId="14" xfId="2" applyNumberFormat="1" applyFont="1" applyBorder="1"/>
    <xf numFmtId="43" fontId="8" fillId="0" borderId="0" xfId="2" applyNumberFormat="1" applyFont="1" applyBorder="1"/>
    <xf numFmtId="49" fontId="8" fillId="0" borderId="1" xfId="2" applyNumberFormat="1" applyFont="1" applyBorder="1"/>
    <xf numFmtId="0" fontId="8" fillId="0" borderId="1" xfId="2" applyFont="1" applyBorder="1"/>
    <xf numFmtId="0" fontId="8" fillId="0" borderId="11" xfId="2" applyFont="1" applyBorder="1"/>
    <xf numFmtId="49" fontId="8" fillId="0" borderId="0" xfId="2" applyNumberFormat="1" applyFont="1"/>
    <xf numFmtId="0" fontId="8" fillId="0" borderId="0" xfId="2" applyFont="1"/>
    <xf numFmtId="4" fontId="8" fillId="0" borderId="0" xfId="2" applyNumberFormat="1" applyFont="1"/>
    <xf numFmtId="49" fontId="8" fillId="0" borderId="6" xfId="2" applyNumberFormat="1" applyFont="1" applyBorder="1"/>
    <xf numFmtId="0" fontId="8" fillId="0" borderId="6" xfId="2" applyFont="1" applyBorder="1"/>
    <xf numFmtId="0" fontId="8" fillId="0" borderId="4" xfId="2" applyFont="1" applyBorder="1"/>
    <xf numFmtId="49" fontId="6" fillId="0" borderId="7" xfId="2" applyNumberFormat="1" applyFont="1" applyBorder="1" applyAlignment="1">
      <alignment horizontal="center"/>
    </xf>
    <xf numFmtId="49" fontId="6" fillId="0" borderId="3" xfId="2" applyNumberFormat="1" applyFont="1" applyBorder="1" applyAlignment="1">
      <alignment horizontal="center"/>
    </xf>
    <xf numFmtId="49" fontId="6" fillId="0" borderId="8" xfId="2" applyNumberFormat="1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" fillId="0" borderId="0" xfId="2" applyAlignment="1">
      <alignment horizontal="center"/>
    </xf>
    <xf numFmtId="0" fontId="9" fillId="0" borderId="9" xfId="2" applyFont="1" applyBorder="1"/>
    <xf numFmtId="0" fontId="9" fillId="0" borderId="0" xfId="2" applyFont="1" applyBorder="1"/>
    <xf numFmtId="4" fontId="8" fillId="0" borderId="0" xfId="2" applyNumberFormat="1" applyFont="1" applyBorder="1"/>
    <xf numFmtId="49" fontId="8" fillId="0" borderId="3" xfId="2" applyNumberFormat="1" applyFont="1" applyBorder="1"/>
    <xf numFmtId="3" fontId="8" fillId="0" borderId="12" xfId="2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49" fontId="1" fillId="0" borderId="1" xfId="2" applyNumberFormat="1" applyBorder="1"/>
    <xf numFmtId="49" fontId="1" fillId="0" borderId="0" xfId="2" applyNumberFormat="1"/>
    <xf numFmtId="49" fontId="1" fillId="0" borderId="6" xfId="2" applyNumberFormat="1" applyBorder="1"/>
    <xf numFmtId="0" fontId="1" fillId="0" borderId="6" xfId="2" applyBorder="1"/>
    <xf numFmtId="49" fontId="6" fillId="0" borderId="7" xfId="2" applyNumberFormat="1" applyFont="1" applyBorder="1"/>
    <xf numFmtId="49" fontId="8" fillId="0" borderId="3" xfId="2" applyNumberFormat="1" applyFont="1" applyBorder="1" applyAlignment="1">
      <alignment horizontal="right"/>
    </xf>
    <xf numFmtId="49" fontId="6" fillId="0" borderId="3" xfId="2" applyNumberFormat="1" applyFont="1" applyBorder="1" applyAlignment="1">
      <alignment horizontal="right"/>
    </xf>
    <xf numFmtId="0" fontId="6" fillId="0" borderId="17" xfId="2" applyFont="1" applyBorder="1" applyAlignment="1">
      <alignment horizontal="center"/>
    </xf>
    <xf numFmtId="0" fontId="8" fillId="0" borderId="17" xfId="2" applyFont="1" applyBorder="1"/>
    <xf numFmtId="0" fontId="6" fillId="0" borderId="3" xfId="2" applyFont="1" applyBorder="1"/>
    <xf numFmtId="49" fontId="6" fillId="0" borderId="2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49" fontId="8" fillId="0" borderId="10" xfId="2" applyNumberFormat="1" applyFont="1" applyBorder="1"/>
    <xf numFmtId="0" fontId="7" fillId="0" borderId="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4" fontId="1" fillId="0" borderId="8" xfId="2" applyNumberFormat="1" applyFont="1" applyBorder="1"/>
    <xf numFmtId="0" fontId="1" fillId="0" borderId="12" xfId="2" applyFont="1" applyBorder="1"/>
    <xf numFmtId="0" fontId="8" fillId="0" borderId="7" xfId="2" applyFont="1" applyBorder="1"/>
    <xf numFmtId="4" fontId="1" fillId="0" borderId="4" xfId="2" applyNumberFormat="1" applyFont="1" applyBorder="1"/>
    <xf numFmtId="0" fontId="1" fillId="0" borderId="3" xfId="2" applyFont="1" applyBorder="1"/>
    <xf numFmtId="4" fontId="1" fillId="0" borderId="15" xfId="2" applyNumberFormat="1" applyFont="1" applyBorder="1"/>
    <xf numFmtId="4" fontId="1" fillId="0" borderId="18" xfId="2" applyNumberFormat="1" applyFont="1" applyBorder="1"/>
    <xf numFmtId="49" fontId="8" fillId="0" borderId="19" xfId="2" applyNumberFormat="1" applyFont="1" applyBorder="1"/>
    <xf numFmtId="49" fontId="8" fillId="0" borderId="20" xfId="2" applyNumberFormat="1" applyFont="1" applyBorder="1"/>
    <xf numFmtId="0" fontId="8" fillId="0" borderId="20" xfId="2" applyFont="1" applyBorder="1"/>
    <xf numFmtId="0" fontId="8" fillId="0" borderId="21" xfId="2" applyFont="1" applyBorder="1"/>
    <xf numFmtId="4" fontId="1" fillId="0" borderId="21" xfId="2" applyNumberFormat="1" applyFont="1" applyBorder="1"/>
    <xf numFmtId="0" fontId="1" fillId="0" borderId="20" xfId="2" applyFont="1" applyBorder="1"/>
    <xf numFmtId="49" fontId="6" fillId="0" borderId="10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49" fontId="6" fillId="0" borderId="11" xfId="2" applyNumberFormat="1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3" fontId="8" fillId="0" borderId="8" xfId="2" applyNumberFormat="1" applyFont="1" applyBorder="1" applyAlignment="1">
      <alignment horizontal="center"/>
    </xf>
    <xf numFmtId="0" fontId="1" fillId="0" borderId="7" xfId="2" applyBorder="1"/>
    <xf numFmtId="0" fontId="6" fillId="0" borderId="12" xfId="2" applyFont="1" applyBorder="1" applyAlignment="1">
      <alignment horizontal="center"/>
    </xf>
    <xf numFmtId="0" fontId="1" fillId="0" borderId="8" xfId="2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1" xfId="2" applyFont="1" applyBorder="1"/>
    <xf numFmtId="0" fontId="1" fillId="0" borderId="8" xfId="2" applyFont="1" applyBorder="1"/>
    <xf numFmtId="43" fontId="1" fillId="0" borderId="8" xfId="1" applyFont="1" applyBorder="1"/>
    <xf numFmtId="4" fontId="1" fillId="0" borderId="0" xfId="2" applyNumberFormat="1" applyBorder="1"/>
    <xf numFmtId="4" fontId="1" fillId="0" borderId="0" xfId="2" applyNumberFormat="1"/>
    <xf numFmtId="43" fontId="1" fillId="0" borderId="14" xfId="1" applyFont="1" applyBorder="1"/>
    <xf numFmtId="43" fontId="1" fillId="0" borderId="12" xfId="1" applyFont="1" applyBorder="1"/>
    <xf numFmtId="0" fontId="1" fillId="0" borderId="0" xfId="2" applyFont="1"/>
    <xf numFmtId="0" fontId="1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0" xfId="2" applyFont="1" applyAlignment="1">
      <alignment horizontal="center"/>
    </xf>
    <xf numFmtId="16" fontId="1" fillId="0" borderId="1" xfId="2" applyNumberFormat="1" applyBorder="1" applyAlignment="1">
      <alignment horizontal="center"/>
    </xf>
    <xf numFmtId="0" fontId="1" fillId="0" borderId="0" xfId="2" applyFont="1" applyBorder="1"/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Border="1" applyAlignment="1">
      <alignment horizontal="center"/>
    </xf>
    <xf numFmtId="0" fontId="1" fillId="0" borderId="1" xfId="2" applyBorder="1" applyAlignment="1">
      <alignment horizontal="center"/>
    </xf>
    <xf numFmtId="0" fontId="10" fillId="0" borderId="0" xfId="2" applyFont="1"/>
    <xf numFmtId="0" fontId="1" fillId="0" borderId="0" xfId="2" applyFont="1" applyAlignment="1">
      <alignment horizontal="center"/>
    </xf>
    <xf numFmtId="20" fontId="1" fillId="0" borderId="1" xfId="2" applyNumberFormat="1" applyBorder="1" applyAlignment="1">
      <alignment horizontal="center"/>
    </xf>
    <xf numFmtId="18" fontId="1" fillId="0" borderId="3" xfId="2" applyNumberFormat="1" applyBorder="1"/>
    <xf numFmtId="18" fontId="1" fillId="0" borderId="3" xfId="2" applyNumberFormat="1" applyBorder="1" applyAlignment="1">
      <alignment horizontal="center"/>
    </xf>
    <xf numFmtId="18" fontId="1" fillId="0" borderId="1" xfId="2" applyNumberFormat="1" applyBorder="1" applyAlignment="1">
      <alignment horizontal="center"/>
    </xf>
  </cellXfs>
  <cellStyles count="3">
    <cellStyle name="Comma" xfId="1" builtinId="3"/>
    <cellStyle name="Normal" xfId="0" builtinId="0"/>
    <cellStyle name="Normal_Advertiseme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ALON%20-%20ADOPTED%20BUDGE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uni\Ventnor\2010\budget\2011%20Budget%20adop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en\Desktop\ventnor%20levycapcalcwrkbk-m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DIT\Ocean%20City\Ocean%20City%20Budget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formation"/>
      <sheetName val="Reserve &amp; Tax  Calculation"/>
      <sheetName val="Advertisement"/>
      <sheetName val="Tax Summary"/>
      <sheetName val="Budget Summary"/>
      <sheetName val="Sheet A"/>
      <sheetName val="1"/>
      <sheetName val="1a"/>
      <sheetName val="2"/>
      <sheetName val="3"/>
      <sheetName val="3a"/>
      <sheetName val="3b"/>
      <sheetName val="3c"/>
      <sheetName val="3 Levy Cap"/>
      <sheetName val="4"/>
      <sheetName val="4A"/>
      <sheetName val="5"/>
      <sheetName val="6"/>
      <sheetName val="7"/>
      <sheetName val="8"/>
      <sheetName val="9"/>
      <sheetName val="9a"/>
      <sheetName val="10"/>
      <sheetName val="10a"/>
      <sheetName val="11"/>
      <sheetName val="12"/>
      <sheetName val="13"/>
      <sheetName val="14"/>
      <sheetName val="15"/>
      <sheetName val="15a"/>
      <sheetName val="15b"/>
      <sheetName val="15c"/>
      <sheetName val="15d"/>
      <sheetName val="15e"/>
      <sheetName val="15f"/>
      <sheetName val="16"/>
      <sheetName val="17"/>
      <sheetName val="18"/>
      <sheetName val="19"/>
      <sheetName val="20"/>
      <sheetName val="20a"/>
      <sheetName val="21"/>
      <sheetName val="22"/>
      <sheetName val="23"/>
      <sheetName val="24"/>
      <sheetName val="24a"/>
      <sheetName val="25"/>
      <sheetName val="26"/>
      <sheetName val="26a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4 BEACH"/>
      <sheetName val="35 BEACH"/>
      <sheetName val="36 BEACH"/>
      <sheetName val="37"/>
      <sheetName val="38"/>
      <sheetName val="39"/>
      <sheetName val="40"/>
      <sheetName val="40a"/>
      <sheetName val="40b"/>
      <sheetName val="40b1"/>
      <sheetName val="40c"/>
      <sheetName val="40c1"/>
      <sheetName val="40d"/>
      <sheetName val="40d1"/>
      <sheetName val="41"/>
      <sheetName val="42"/>
      <sheetName val="43"/>
      <sheetName val="44"/>
    </sheetNames>
    <sheetDataSet>
      <sheetData sheetId="0"/>
      <sheetData sheetId="1">
        <row r="7">
          <cell r="E7" t="str">
            <v>CAPE MAY</v>
          </cell>
        </row>
        <row r="8">
          <cell r="E8" t="str">
            <v>AVALON</v>
          </cell>
        </row>
        <row r="9">
          <cell r="E9" t="str">
            <v>BOROUGH</v>
          </cell>
        </row>
        <row r="10">
          <cell r="E10" t="str">
            <v>BOROUGH COUNCIL</v>
          </cell>
        </row>
        <row r="26">
          <cell r="G26" t="str">
            <v>February 22</v>
          </cell>
        </row>
        <row r="28">
          <cell r="G28" t="str">
            <v>March 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I7">
            <v>4127153.25</v>
          </cell>
          <cell r="J7">
            <v>4099386.16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8">
          <cell r="I18">
            <v>3852564.37</v>
          </cell>
          <cell r="J18">
            <v>2968423.05</v>
          </cell>
        </row>
        <row r="19">
          <cell r="I19">
            <v>400000</v>
          </cell>
          <cell r="J19">
            <v>475000</v>
          </cell>
        </row>
        <row r="22">
          <cell r="I22">
            <v>16949999.999999996</v>
          </cell>
          <cell r="J22">
            <v>16800000</v>
          </cell>
        </row>
        <row r="23">
          <cell r="I23">
            <v>0</v>
          </cell>
        </row>
        <row r="24">
          <cell r="I24">
            <v>2709591</v>
          </cell>
          <cell r="J24">
            <v>2627096</v>
          </cell>
        </row>
        <row r="26">
          <cell r="I26">
            <v>28039308.619999997</v>
          </cell>
          <cell r="J26">
            <v>26969905.210000001</v>
          </cell>
        </row>
      </sheetData>
      <sheetData sheetId="26"/>
      <sheetData sheetId="27"/>
      <sheetData sheetId="28">
        <row r="15">
          <cell r="J15">
            <v>125000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5">
          <cell r="H25">
            <v>6451320.1600000001</v>
          </cell>
          <cell r="I25">
            <v>6299912.5499999998</v>
          </cell>
        </row>
        <row r="26">
          <cell r="H26">
            <v>6959746</v>
          </cell>
          <cell r="I26">
            <v>6909727.0000000009</v>
          </cell>
        </row>
      </sheetData>
      <sheetData sheetId="38"/>
      <sheetData sheetId="39">
        <row r="19">
          <cell r="H19">
            <v>2556567.29</v>
          </cell>
          <cell r="I19">
            <v>1896829.17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>
        <row r="25">
          <cell r="H25">
            <v>4100</v>
          </cell>
          <cell r="I25">
            <v>4519.67</v>
          </cell>
        </row>
        <row r="26">
          <cell r="H26">
            <v>2783775.17</v>
          </cell>
          <cell r="I26">
            <v>2838831.8200000003</v>
          </cell>
        </row>
      </sheetData>
      <sheetData sheetId="48"/>
      <sheetData sheetId="49"/>
      <sheetData sheetId="50"/>
      <sheetData sheetId="51"/>
      <sheetData sheetId="52">
        <row r="15">
          <cell r="H15">
            <v>0</v>
          </cell>
          <cell r="I15">
            <v>0</v>
          </cell>
        </row>
        <row r="24">
          <cell r="I24">
            <v>1625000</v>
          </cell>
        </row>
      </sheetData>
      <sheetData sheetId="53">
        <row r="16">
          <cell r="H16">
            <v>860750</v>
          </cell>
          <cell r="I16">
            <v>1088575</v>
          </cell>
        </row>
        <row r="17">
          <cell r="H17">
            <v>6750300</v>
          </cell>
          <cell r="I17">
            <v>4144010</v>
          </cell>
        </row>
        <row r="18">
          <cell r="H18">
            <v>47750</v>
          </cell>
          <cell r="I18">
            <v>2162500</v>
          </cell>
        </row>
        <row r="19">
          <cell r="H19">
            <v>0</v>
          </cell>
          <cell r="I19">
            <v>0</v>
          </cell>
        </row>
        <row r="20">
          <cell r="H20">
            <v>0</v>
          </cell>
          <cell r="I20">
            <v>0</v>
          </cell>
        </row>
        <row r="23">
          <cell r="H23">
            <v>1625000</v>
          </cell>
        </row>
        <row r="24">
          <cell r="H24">
            <v>28039308.619999997</v>
          </cell>
          <cell r="K24">
            <v>27094905.210000001</v>
          </cell>
        </row>
      </sheetData>
      <sheetData sheetId="54"/>
      <sheetData sheetId="55"/>
      <sheetData sheetId="56"/>
      <sheetData sheetId="57">
        <row r="5">
          <cell r="J5">
            <v>108800</v>
          </cell>
          <cell r="K5">
            <v>0</v>
          </cell>
        </row>
        <row r="9">
          <cell r="J9">
            <v>5496700</v>
          </cell>
          <cell r="K9">
            <v>5375000</v>
          </cell>
        </row>
        <row r="12">
          <cell r="J12">
            <v>419500</v>
          </cell>
          <cell r="K12">
            <v>480000</v>
          </cell>
        </row>
        <row r="25">
          <cell r="J25">
            <v>676632</v>
          </cell>
          <cell r="K25">
            <v>280133.67</v>
          </cell>
        </row>
        <row r="26">
          <cell r="J26">
            <v>6701632</v>
          </cell>
          <cell r="K26">
            <v>6135133.6699999999</v>
          </cell>
        </row>
      </sheetData>
      <sheetData sheetId="58">
        <row r="8">
          <cell r="H8">
            <v>206397</v>
          </cell>
          <cell r="I8">
            <v>201703</v>
          </cell>
        </row>
        <row r="9">
          <cell r="H9">
            <v>5201093</v>
          </cell>
          <cell r="I9">
            <v>4774737.32</v>
          </cell>
        </row>
        <row r="14">
          <cell r="K14">
            <v>120000</v>
          </cell>
        </row>
        <row r="15">
          <cell r="H15">
            <v>15000</v>
          </cell>
          <cell r="K15">
            <v>90000</v>
          </cell>
        </row>
        <row r="16">
          <cell r="H16">
            <v>275000</v>
          </cell>
          <cell r="K16">
            <v>250000</v>
          </cell>
        </row>
        <row r="17">
          <cell r="K17">
            <v>28600</v>
          </cell>
        </row>
        <row r="20">
          <cell r="H20">
            <v>584767</v>
          </cell>
          <cell r="I20">
            <v>629766.35</v>
          </cell>
        </row>
        <row r="21">
          <cell r="H21">
            <v>105000</v>
          </cell>
        </row>
        <row r="22">
          <cell r="H22">
            <v>68000</v>
          </cell>
          <cell r="I22">
            <v>95571</v>
          </cell>
        </row>
        <row r="23">
          <cell r="H23">
            <v>110675</v>
          </cell>
          <cell r="I23">
            <v>49331</v>
          </cell>
        </row>
      </sheetData>
      <sheetData sheetId="59">
        <row r="9">
          <cell r="H9">
            <v>120000</v>
          </cell>
        </row>
        <row r="18">
          <cell r="H18">
            <v>15700</v>
          </cell>
          <cell r="I18">
            <v>15425</v>
          </cell>
        </row>
        <row r="26">
          <cell r="H26">
            <v>6701632</v>
          </cell>
          <cell r="K26">
            <v>6255133.6699999999</v>
          </cell>
        </row>
      </sheetData>
      <sheetData sheetId="60">
        <row r="9">
          <cell r="J9">
            <v>1215000</v>
          </cell>
          <cell r="K9">
            <v>1215000</v>
          </cell>
        </row>
        <row r="10">
          <cell r="J10">
            <v>9000</v>
          </cell>
          <cell r="K10">
            <v>9000</v>
          </cell>
        </row>
        <row r="22">
          <cell r="J22">
            <v>30000</v>
          </cell>
        </row>
        <row r="25">
          <cell r="J25">
            <v>250423</v>
          </cell>
          <cell r="K25">
            <v>260852.5</v>
          </cell>
        </row>
        <row r="26">
          <cell r="J26">
            <v>1504423</v>
          </cell>
          <cell r="K26">
            <v>1484852.5</v>
          </cell>
        </row>
      </sheetData>
      <sheetData sheetId="61">
        <row r="8">
          <cell r="H8">
            <v>1113248</v>
          </cell>
          <cell r="I8">
            <v>1086094</v>
          </cell>
        </row>
        <row r="9">
          <cell r="H9">
            <v>296000</v>
          </cell>
          <cell r="I9">
            <v>300658.5</v>
          </cell>
        </row>
      </sheetData>
      <sheetData sheetId="62">
        <row r="17">
          <cell r="H17">
            <v>85175</v>
          </cell>
          <cell r="I17">
            <v>83100</v>
          </cell>
        </row>
        <row r="18">
          <cell r="H18">
            <v>10000</v>
          </cell>
          <cell r="I18">
            <v>15000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partment totals"/>
      <sheetName val="Summary"/>
      <sheetName val="rate"/>
      <sheetName val="impact"/>
      <sheetName val="data"/>
      <sheetName val="STATE SUMMARY"/>
      <sheetName val="Instructions-Data Entry"/>
      <sheetName val="Recipient Shared Serv Exclusion"/>
      <sheetName val="Summary Levy Cap Calc Worksheet"/>
      <sheetName val="Shared Services Worksheet"/>
      <sheetName val="Health Care Calc Worksheet"/>
      <sheetName val="Pension Contrib Calc Worksheet"/>
      <sheetName val="LOSAP Worksheet"/>
      <sheetName val="Capital Imps Worksheet"/>
      <sheetName val="Debt Service Calc Worksheet "/>
      <sheetName val="Cap Bank"/>
      <sheetName val="Sheet A"/>
      <sheetName val="1"/>
      <sheetName val="1a"/>
      <sheetName val="2"/>
      <sheetName val="3"/>
      <sheetName val="3a"/>
      <sheetName val="3b"/>
      <sheetName val="3d"/>
      <sheetName val="3e"/>
      <sheetName val="Cap Cal"/>
      <sheetName val="levy cap"/>
      <sheetName val="4"/>
      <sheetName val="4a"/>
      <sheetName val="4b"/>
      <sheetName val="5"/>
      <sheetName val="6"/>
      <sheetName val="7"/>
      <sheetName val="8"/>
      <sheetName val="9"/>
      <sheetName val="9a"/>
      <sheetName val="9b"/>
      <sheetName val="10"/>
      <sheetName val="10a"/>
      <sheetName val="11"/>
      <sheetName val="12"/>
      <sheetName val="13"/>
      <sheetName val="14"/>
      <sheetName val="15"/>
      <sheetName val="15a"/>
      <sheetName val="15b"/>
      <sheetName val="15c"/>
      <sheetName val="15d"/>
      <sheetName val="15e"/>
      <sheetName val="16"/>
      <sheetName val="17"/>
      <sheetName val="18"/>
      <sheetName val="19"/>
      <sheetName val="20"/>
      <sheetName val="20a"/>
      <sheetName val="21"/>
      <sheetName val="22"/>
      <sheetName val="23"/>
      <sheetName val="24"/>
      <sheetName val="24a"/>
      <sheetName val="24b"/>
      <sheetName val="25"/>
      <sheetName val="26"/>
      <sheetName val="26a"/>
      <sheetName val="27"/>
      <sheetName val="28"/>
      <sheetName val="29"/>
      <sheetName val="30"/>
      <sheetName val="31"/>
      <sheetName val="32"/>
      <sheetName val="33"/>
      <sheetName val="34"/>
      <sheetName val="35 36"/>
      <sheetName val="37"/>
      <sheetName val="38"/>
      <sheetName val="39"/>
      <sheetName val="40"/>
      <sheetName val="40a"/>
      <sheetName val="40b"/>
      <sheetName val="40c"/>
      <sheetName val="40d"/>
      <sheetName val="41"/>
      <sheetName val="42"/>
      <sheetName val="43"/>
      <sheetName val="44 a"/>
      <sheetName val="newspa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>
        <row r="4">
          <cell r="C4">
            <v>0.16700000000000001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Data Entry"/>
      <sheetName val="Recipient Shared Serv Exclusion"/>
      <sheetName val="Summary Levy Cap Calc Worksheet"/>
      <sheetName val="Shared Services Worksheet"/>
      <sheetName val="Health Care Calc Worksheet"/>
      <sheetName val="Pension Contrib Calc Worksheet"/>
      <sheetName val="LOSAP Worksheet"/>
      <sheetName val="Capital Imps Worksheet"/>
      <sheetName val="Debt Service Calc Worksheet "/>
      <sheetName val="Tables"/>
      <sheetName val="Cap B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0000</v>
          </cell>
          <cell r="D2" t="str">
            <v xml:space="preserve"> None</v>
          </cell>
        </row>
        <row r="3">
          <cell r="A3" t="str">
            <v>1330</v>
          </cell>
          <cell r="D3" t="str">
            <v>Aberdeen Township (Monmouth)</v>
          </cell>
        </row>
        <row r="4">
          <cell r="A4" t="str">
            <v>0101</v>
          </cell>
          <cell r="D4" t="str">
            <v>Absecon City (Atlantic)</v>
          </cell>
        </row>
        <row r="5">
          <cell r="A5" t="str">
            <v>1001</v>
          </cell>
          <cell r="D5" t="str">
            <v>Alexandria Township (Hunterdon)</v>
          </cell>
        </row>
        <row r="6">
          <cell r="A6" t="str">
            <v>2101</v>
          </cell>
          <cell r="D6" t="str">
            <v>Allamuchy Township (Warren)</v>
          </cell>
        </row>
        <row r="7">
          <cell r="A7" t="str">
            <v>0201</v>
          </cell>
          <cell r="D7" t="str">
            <v>Allendale Borough (Bergen)</v>
          </cell>
        </row>
        <row r="8">
          <cell r="A8" t="str">
            <v>1301</v>
          </cell>
          <cell r="D8" t="str">
            <v>Allenhurst Borough (Monmouth)</v>
          </cell>
        </row>
        <row r="9">
          <cell r="A9" t="str">
            <v>1302</v>
          </cell>
          <cell r="D9" t="str">
            <v>Allentown Borough (Monmouth)</v>
          </cell>
        </row>
        <row r="10">
          <cell r="A10" t="str">
            <v>1701</v>
          </cell>
          <cell r="D10" t="str">
            <v>Alloway Township (Salem)</v>
          </cell>
        </row>
        <row r="11">
          <cell r="A11" t="str">
            <v>2102</v>
          </cell>
          <cell r="D11" t="str">
            <v>Alpha Borough (Warren)</v>
          </cell>
        </row>
        <row r="12">
          <cell r="A12" t="str">
            <v>0202</v>
          </cell>
          <cell r="D12" t="str">
            <v>Alpine Borough (Bergen)</v>
          </cell>
        </row>
        <row r="13">
          <cell r="A13" t="str">
            <v>1901</v>
          </cell>
          <cell r="D13" t="str">
            <v>Andover Borough (Sussex)</v>
          </cell>
        </row>
        <row r="14">
          <cell r="A14" t="str">
            <v>1902</v>
          </cell>
          <cell r="D14" t="str">
            <v>Andover Township (Sussex)</v>
          </cell>
        </row>
        <row r="15">
          <cell r="A15" t="str">
            <v>1303</v>
          </cell>
          <cell r="D15" t="str">
            <v>Asbury Park City (Monmouth)</v>
          </cell>
        </row>
        <row r="16">
          <cell r="A16" t="str">
            <v>0102</v>
          </cell>
          <cell r="D16" t="str">
            <v>Atlantic City City (Atlantic)</v>
          </cell>
        </row>
        <row r="17">
          <cell r="A17" t="str">
            <v>0100</v>
          </cell>
          <cell r="D17" t="str">
            <v>Atlantic County (Atlantic)</v>
          </cell>
        </row>
        <row r="18">
          <cell r="A18" t="str">
            <v>1304</v>
          </cell>
          <cell r="D18" t="str">
            <v>Atlantic Highlands Borough (Monmouth)</v>
          </cell>
        </row>
        <row r="19">
          <cell r="A19" t="str">
            <v>0401</v>
          </cell>
          <cell r="D19" t="str">
            <v>Audubon Borough (Camden)</v>
          </cell>
        </row>
        <row r="20">
          <cell r="A20" t="str">
            <v>0402</v>
          </cell>
          <cell r="D20" t="str">
            <v>Audubon Park Borough (Camden)</v>
          </cell>
        </row>
        <row r="21">
          <cell r="A21" t="str">
            <v>0501</v>
          </cell>
          <cell r="D21" t="str">
            <v>Avalon Borough (Cape May)</v>
          </cell>
        </row>
        <row r="22">
          <cell r="A22" t="str">
            <v>1305</v>
          </cell>
          <cell r="D22" t="str">
            <v>Avon-by-the-Sea Borough (Monmouth)</v>
          </cell>
        </row>
        <row r="23">
          <cell r="A23" t="str">
            <v>1501</v>
          </cell>
          <cell r="D23" t="str">
            <v>Barnegat Light Borough (Ocean)</v>
          </cell>
        </row>
        <row r="24">
          <cell r="A24" t="str">
            <v>1533</v>
          </cell>
          <cell r="D24" t="str">
            <v>Barnegat Township (Ocean)</v>
          </cell>
        </row>
        <row r="25">
          <cell r="A25" t="str">
            <v>0403</v>
          </cell>
          <cell r="D25" t="str">
            <v>Barrington Borough (Camden)</v>
          </cell>
        </row>
        <row r="26">
          <cell r="A26" t="str">
            <v>0301</v>
          </cell>
          <cell r="D26" t="str">
            <v>Bass River Township (Burlington)</v>
          </cell>
        </row>
        <row r="27">
          <cell r="A27" t="str">
            <v>1502</v>
          </cell>
          <cell r="D27" t="str">
            <v>Bay Head Borough (Ocean)</v>
          </cell>
        </row>
        <row r="28">
          <cell r="A28" t="str">
            <v>0901</v>
          </cell>
          <cell r="D28" t="str">
            <v>Bayonne City (Hudson)</v>
          </cell>
        </row>
        <row r="29">
          <cell r="A29" t="str">
            <v>1503</v>
          </cell>
          <cell r="D29" t="str">
            <v>Beach Haven Borough (Ocean)</v>
          </cell>
        </row>
        <row r="30">
          <cell r="A30" t="str">
            <v>1504</v>
          </cell>
          <cell r="D30" t="str">
            <v>Beachwood Borough (Ocean)</v>
          </cell>
        </row>
        <row r="31">
          <cell r="A31" t="str">
            <v>1801</v>
          </cell>
          <cell r="D31" t="str">
            <v>Bedminster Township (Somerset)</v>
          </cell>
        </row>
        <row r="32">
          <cell r="A32" t="str">
            <v>0701</v>
          </cell>
          <cell r="D32" t="str">
            <v>Belleville Township (Essex)</v>
          </cell>
        </row>
        <row r="33">
          <cell r="A33" t="str">
            <v>0404</v>
          </cell>
          <cell r="D33" t="str">
            <v>Bellmawr Borough (Camden)</v>
          </cell>
        </row>
        <row r="34">
          <cell r="A34" t="str">
            <v>1306</v>
          </cell>
          <cell r="D34" t="str">
            <v>Belmar Borough (Monmouth)</v>
          </cell>
        </row>
        <row r="35">
          <cell r="A35" t="str">
            <v>2103</v>
          </cell>
          <cell r="D35" t="str">
            <v>Belvidere Town (Warren)</v>
          </cell>
        </row>
        <row r="36">
          <cell r="A36" t="str">
            <v>0200</v>
          </cell>
          <cell r="D36" t="str">
            <v>Bergen County (Bergen)</v>
          </cell>
        </row>
        <row r="37">
          <cell r="A37" t="str">
            <v>0203</v>
          </cell>
          <cell r="D37" t="str">
            <v>Bergenfield Borough (Bergen)</v>
          </cell>
        </row>
        <row r="38">
          <cell r="A38" t="str">
            <v>2001</v>
          </cell>
          <cell r="D38" t="str">
            <v>Berkeley Heights Township (Union)</v>
          </cell>
        </row>
        <row r="39">
          <cell r="A39" t="str">
            <v>1505</v>
          </cell>
          <cell r="D39" t="str">
            <v>Berkeley Township (Ocean)</v>
          </cell>
        </row>
        <row r="40">
          <cell r="A40" t="str">
            <v>0405</v>
          </cell>
          <cell r="D40" t="str">
            <v>Berlin Borough (Camden)</v>
          </cell>
        </row>
        <row r="41">
          <cell r="A41" t="str">
            <v>0406</v>
          </cell>
          <cell r="D41" t="str">
            <v>Berlin Township (Camden)</v>
          </cell>
        </row>
        <row r="42">
          <cell r="A42" t="str">
            <v>1802</v>
          </cell>
          <cell r="D42" t="str">
            <v>Bernards Township (Somerset)</v>
          </cell>
        </row>
        <row r="43">
          <cell r="A43" t="str">
            <v>1803</v>
          </cell>
          <cell r="D43" t="str">
            <v>Bernardsville Borough (Somerset)</v>
          </cell>
        </row>
        <row r="44">
          <cell r="A44" t="str">
            <v>1002</v>
          </cell>
          <cell r="D44" t="str">
            <v>Bethlehem Township (Hunterdon)</v>
          </cell>
        </row>
        <row r="45">
          <cell r="A45" t="str">
            <v>0302</v>
          </cell>
          <cell r="D45" t="str">
            <v>Beverly City (Burlington)</v>
          </cell>
        </row>
        <row r="46">
          <cell r="A46" t="str">
            <v>2104</v>
          </cell>
          <cell r="D46" t="str">
            <v>Blairstown Township (Warren)</v>
          </cell>
        </row>
        <row r="47">
          <cell r="A47" t="str">
            <v>0702</v>
          </cell>
          <cell r="D47" t="str">
            <v>Bloomfield Township (Essex)</v>
          </cell>
        </row>
        <row r="48">
          <cell r="A48" t="str">
            <v>1601</v>
          </cell>
          <cell r="D48" t="str">
            <v>Bloomingdale Borough (Passaic)</v>
          </cell>
        </row>
        <row r="49">
          <cell r="A49" t="str">
            <v>1003</v>
          </cell>
          <cell r="D49" t="str">
            <v>Bloomsbury Borough (Hunterdon)</v>
          </cell>
        </row>
        <row r="50">
          <cell r="A50" t="str">
            <v>0204</v>
          </cell>
          <cell r="D50" t="str">
            <v>Bogota Borough (Bergen)</v>
          </cell>
        </row>
        <row r="51">
          <cell r="A51" t="str">
            <v>1401</v>
          </cell>
          <cell r="D51" t="str">
            <v>Boonton Town (Morris)</v>
          </cell>
        </row>
        <row r="52">
          <cell r="A52" t="str">
            <v>1402</v>
          </cell>
          <cell r="D52" t="str">
            <v>Boonton Township (Morris)</v>
          </cell>
        </row>
        <row r="53">
          <cell r="A53" t="str">
            <v>0303</v>
          </cell>
          <cell r="D53" t="str">
            <v>Bordentown City (Burlington)</v>
          </cell>
        </row>
        <row r="54">
          <cell r="A54" t="str">
            <v>0304</v>
          </cell>
          <cell r="D54" t="str">
            <v>Bordentown Township (Burlington)</v>
          </cell>
        </row>
        <row r="55">
          <cell r="A55" t="str">
            <v>1804</v>
          </cell>
          <cell r="D55" t="str">
            <v>Bound Brook Borough (Somerset)</v>
          </cell>
        </row>
        <row r="56">
          <cell r="A56" t="str">
            <v>1307</v>
          </cell>
          <cell r="D56" t="str">
            <v>Bradley Beach Borough (Monmouth)</v>
          </cell>
        </row>
        <row r="57">
          <cell r="A57" t="str">
            <v>1805</v>
          </cell>
          <cell r="D57" t="str">
            <v>Branchburg Township (Somerset)</v>
          </cell>
        </row>
        <row r="58">
          <cell r="A58" t="str">
            <v>1903</v>
          </cell>
          <cell r="D58" t="str">
            <v>Branchville Borough (Sussex)</v>
          </cell>
        </row>
        <row r="59">
          <cell r="A59" t="str">
            <v>1506</v>
          </cell>
          <cell r="D59" t="str">
            <v>Brick Township (Ocean)</v>
          </cell>
        </row>
        <row r="60">
          <cell r="A60" t="str">
            <v>0601</v>
          </cell>
          <cell r="D60" t="str">
            <v>Bridgeton City (Cumberland)</v>
          </cell>
        </row>
        <row r="61">
          <cell r="A61" t="str">
            <v>1806</v>
          </cell>
          <cell r="D61" t="str">
            <v>Bridgewater Township (Somerset)</v>
          </cell>
        </row>
        <row r="62">
          <cell r="A62" t="str">
            <v>1308</v>
          </cell>
          <cell r="D62" t="str">
            <v>Brielle Borough (Monmouth)</v>
          </cell>
        </row>
        <row r="63">
          <cell r="A63" t="str">
            <v>0103</v>
          </cell>
          <cell r="D63" t="str">
            <v>Brigantine City (Atlantic)</v>
          </cell>
        </row>
        <row r="64">
          <cell r="A64" t="str">
            <v>0407</v>
          </cell>
          <cell r="D64" t="str">
            <v>Brooklawn Borough (Camden)</v>
          </cell>
        </row>
        <row r="65">
          <cell r="A65" t="str">
            <v>0104</v>
          </cell>
          <cell r="D65" t="str">
            <v>Buena Borough (Atlantic)</v>
          </cell>
        </row>
        <row r="66">
          <cell r="A66" t="str">
            <v>0105</v>
          </cell>
          <cell r="D66" t="str">
            <v>Buena Vista Township (Atlantic)</v>
          </cell>
        </row>
        <row r="67">
          <cell r="A67" t="str">
            <v>0305</v>
          </cell>
          <cell r="D67" t="str">
            <v>Burlington City (Burlington)</v>
          </cell>
        </row>
        <row r="68">
          <cell r="A68" t="str">
            <v>0300</v>
          </cell>
          <cell r="D68" t="str">
            <v>Burlington County (Burlington)</v>
          </cell>
        </row>
        <row r="69">
          <cell r="A69" t="str">
            <v>0306</v>
          </cell>
          <cell r="D69" t="str">
            <v>Burlington Township (Burlington)</v>
          </cell>
        </row>
        <row r="70">
          <cell r="A70" t="str">
            <v>1403</v>
          </cell>
          <cell r="D70" t="str">
            <v>Butler Borough (Morris)</v>
          </cell>
        </row>
        <row r="71">
          <cell r="A71" t="str">
            <v>1904</v>
          </cell>
          <cell r="D71" t="str">
            <v>Byram Township (Sussex)</v>
          </cell>
        </row>
        <row r="72">
          <cell r="A72" t="str">
            <v>0703</v>
          </cell>
          <cell r="D72" t="str">
            <v>Caldwell Township (Essex)</v>
          </cell>
        </row>
        <row r="73">
          <cell r="A73" t="str">
            <v>1004</v>
          </cell>
          <cell r="D73" t="str">
            <v>Califon Borough (Hunterdon)</v>
          </cell>
        </row>
        <row r="74">
          <cell r="A74" t="str">
            <v>0408</v>
          </cell>
          <cell r="D74" t="str">
            <v>Camden City (Camden)</v>
          </cell>
        </row>
        <row r="75">
          <cell r="A75" t="str">
            <v>0400</v>
          </cell>
          <cell r="D75" t="str">
            <v>Camden County (Camden)</v>
          </cell>
        </row>
        <row r="76">
          <cell r="A76" t="str">
            <v>0502</v>
          </cell>
          <cell r="D76" t="str">
            <v>Cape May City (Cape May)</v>
          </cell>
        </row>
        <row r="77">
          <cell r="A77" t="str">
            <v>0500</v>
          </cell>
          <cell r="D77" t="str">
            <v>Cape May County (Cape May)</v>
          </cell>
        </row>
        <row r="78">
          <cell r="A78" t="str">
            <v>0503</v>
          </cell>
          <cell r="D78" t="str">
            <v>Cape May Point Borough (Cape May)</v>
          </cell>
        </row>
        <row r="79">
          <cell r="A79" t="str">
            <v>0205</v>
          </cell>
          <cell r="D79" t="str">
            <v>Carlstadt Borough (Bergen)</v>
          </cell>
        </row>
        <row r="80">
          <cell r="A80" t="str">
            <v>1713</v>
          </cell>
          <cell r="D80" t="str">
            <v>Carneys Point Township (Salem)</v>
          </cell>
        </row>
        <row r="81">
          <cell r="A81" t="str">
            <v>1201</v>
          </cell>
          <cell r="D81" t="str">
            <v>Carteret Borough (Middlesex)</v>
          </cell>
        </row>
        <row r="82">
          <cell r="A82" t="str">
            <v>0704</v>
          </cell>
          <cell r="D82" t="str">
            <v>Cedar Grove Township (Essex)</v>
          </cell>
        </row>
        <row r="83">
          <cell r="A83" t="str">
            <v>1404</v>
          </cell>
          <cell r="D83" t="str">
            <v>Chatham Borough (Morris)</v>
          </cell>
        </row>
        <row r="84">
          <cell r="A84" t="str">
            <v>1405</v>
          </cell>
          <cell r="D84" t="str">
            <v>Chatham Township (Morris)</v>
          </cell>
        </row>
        <row r="85">
          <cell r="A85" t="str">
            <v>0409</v>
          </cell>
          <cell r="D85" t="str">
            <v>Cherry Hill Township (Camden)</v>
          </cell>
        </row>
        <row r="86">
          <cell r="A86" t="str">
            <v>0410</v>
          </cell>
          <cell r="D86" t="str">
            <v>Chesilhurst Borough (Camden)</v>
          </cell>
        </row>
        <row r="87">
          <cell r="A87" t="str">
            <v>1406</v>
          </cell>
          <cell r="D87" t="str">
            <v>Chester Borough (Morris)</v>
          </cell>
        </row>
        <row r="88">
          <cell r="A88" t="str">
            <v>1407</v>
          </cell>
          <cell r="D88" t="str">
            <v>Chester Township (Morris)</v>
          </cell>
        </row>
        <row r="89">
          <cell r="A89" t="str">
            <v>0307</v>
          </cell>
          <cell r="D89" t="str">
            <v>Chesterfield Township (Burlington)</v>
          </cell>
        </row>
        <row r="90">
          <cell r="A90" t="str">
            <v>0308</v>
          </cell>
          <cell r="D90" t="str">
            <v>Cinnaminson Township (Burlington)</v>
          </cell>
        </row>
        <row r="91">
          <cell r="A91" t="str">
            <v>2002</v>
          </cell>
          <cell r="D91" t="str">
            <v>Clark Township (Union)</v>
          </cell>
        </row>
        <row r="92">
          <cell r="A92" t="str">
            <v>0801</v>
          </cell>
          <cell r="D92" t="str">
            <v>Clayton Borough (Gloucester)</v>
          </cell>
        </row>
        <row r="93">
          <cell r="A93" t="str">
            <v>0411</v>
          </cell>
          <cell r="D93" t="str">
            <v>Clementon Borough (Camden)</v>
          </cell>
        </row>
        <row r="94">
          <cell r="A94" t="str">
            <v>0206</v>
          </cell>
          <cell r="D94" t="str">
            <v>Cliffside Park Borough (Bergen)</v>
          </cell>
        </row>
        <row r="95">
          <cell r="A95" t="str">
            <v>1602</v>
          </cell>
          <cell r="D95" t="str">
            <v>Clifton City (Passaic)</v>
          </cell>
        </row>
        <row r="96">
          <cell r="A96" t="str">
            <v>1005</v>
          </cell>
          <cell r="D96" t="str">
            <v>Clinton Town (Hunterdon)</v>
          </cell>
        </row>
        <row r="97">
          <cell r="A97" t="str">
            <v>1006</v>
          </cell>
          <cell r="D97" t="str">
            <v>Clinton Township (Hunterdon)</v>
          </cell>
        </row>
        <row r="98">
          <cell r="A98" t="str">
            <v>0207</v>
          </cell>
          <cell r="D98" t="str">
            <v>Closter Borough (Bergen)</v>
          </cell>
        </row>
        <row r="99">
          <cell r="A99" t="str">
            <v>0412</v>
          </cell>
          <cell r="D99" t="str">
            <v>Collingswood Borough (Camden)</v>
          </cell>
        </row>
        <row r="100">
          <cell r="A100" t="str">
            <v>1309</v>
          </cell>
          <cell r="D100" t="str">
            <v>Colts Neck Township (Monmouth)</v>
          </cell>
        </row>
        <row r="101">
          <cell r="A101" t="str">
            <v>0602</v>
          </cell>
          <cell r="D101" t="str">
            <v>Commercial Township (Cumberland)</v>
          </cell>
        </row>
        <row r="102">
          <cell r="A102" t="str">
            <v>0106</v>
          </cell>
          <cell r="D102" t="str">
            <v>Corbin City (Atlantic)</v>
          </cell>
        </row>
        <row r="103">
          <cell r="A103" t="str">
            <v>1202</v>
          </cell>
          <cell r="D103" t="str">
            <v>Cranbury Township (Middlesex)</v>
          </cell>
        </row>
        <row r="104">
          <cell r="A104" t="str">
            <v>2003</v>
          </cell>
          <cell r="D104" t="str">
            <v>Cranford Township (Union)</v>
          </cell>
        </row>
        <row r="105">
          <cell r="A105" t="str">
            <v>0208</v>
          </cell>
          <cell r="D105" t="str">
            <v>Cresskill Borough (Bergen)</v>
          </cell>
        </row>
        <row r="106">
          <cell r="A106" t="str">
            <v>0600</v>
          </cell>
          <cell r="D106" t="str">
            <v>Cumberland County (Cumberland)</v>
          </cell>
        </row>
        <row r="107">
          <cell r="A107" t="str">
            <v>1310</v>
          </cell>
          <cell r="D107" t="str">
            <v>Deal Borough (Monmouth)</v>
          </cell>
        </row>
        <row r="108">
          <cell r="A108" t="str">
            <v>0603</v>
          </cell>
          <cell r="D108" t="str">
            <v>Deerfield Township (Cumberland)</v>
          </cell>
        </row>
        <row r="109">
          <cell r="A109" t="str">
            <v>0309</v>
          </cell>
          <cell r="D109" t="str">
            <v>Delanco Township (Burlington)</v>
          </cell>
        </row>
        <row r="110">
          <cell r="A110" t="str">
            <v>1007</v>
          </cell>
          <cell r="D110" t="str">
            <v>Delaware Township (Hunterdon)</v>
          </cell>
        </row>
        <row r="111">
          <cell r="A111" t="str">
            <v>0310</v>
          </cell>
          <cell r="D111" t="str">
            <v>Delran Township (Burlington)</v>
          </cell>
        </row>
        <row r="112">
          <cell r="A112" t="str">
            <v>0209</v>
          </cell>
          <cell r="D112" t="str">
            <v>Demarest Borough (Bergen)</v>
          </cell>
        </row>
        <row r="113">
          <cell r="A113" t="str">
            <v>0504</v>
          </cell>
          <cell r="D113" t="str">
            <v>Dennis Township (Cape May)</v>
          </cell>
        </row>
        <row r="114">
          <cell r="A114" t="str">
            <v>1408</v>
          </cell>
          <cell r="D114" t="str">
            <v>Denville Township (Morris)</v>
          </cell>
        </row>
        <row r="115">
          <cell r="A115" t="str">
            <v>0802</v>
          </cell>
          <cell r="D115" t="str">
            <v>Deptford Township (Gloucester)</v>
          </cell>
        </row>
        <row r="116">
          <cell r="A116" t="str">
            <v>1409</v>
          </cell>
          <cell r="D116" t="str">
            <v>Dover Town (Morris)</v>
          </cell>
        </row>
        <row r="117">
          <cell r="A117" t="str">
            <v>0604</v>
          </cell>
          <cell r="D117" t="str">
            <v>Downe Township (Cumberland)</v>
          </cell>
        </row>
        <row r="118">
          <cell r="A118" t="str">
            <v>0210</v>
          </cell>
          <cell r="D118" t="str">
            <v>Dumont Borough (Bergen)</v>
          </cell>
        </row>
        <row r="119">
          <cell r="A119" t="str">
            <v>1203</v>
          </cell>
          <cell r="D119" t="str">
            <v>Dunellen Borough (Middlesex)</v>
          </cell>
        </row>
        <row r="120">
          <cell r="A120" t="str">
            <v>1508</v>
          </cell>
          <cell r="D120" t="str">
            <v>Eagleswood Township (Ocean)</v>
          </cell>
        </row>
        <row r="121">
          <cell r="A121" t="str">
            <v>1008</v>
          </cell>
          <cell r="D121" t="str">
            <v>East Amwell Township (Hunterdon)</v>
          </cell>
        </row>
        <row r="122">
          <cell r="A122" t="str">
            <v>1204</v>
          </cell>
          <cell r="D122" t="str">
            <v>East Brunswick Township (Middlesex)</v>
          </cell>
        </row>
        <row r="123">
          <cell r="A123" t="str">
            <v>0803</v>
          </cell>
          <cell r="D123" t="str">
            <v>East Greenwich Township (Gloucester)</v>
          </cell>
        </row>
        <row r="124">
          <cell r="A124" t="str">
            <v>1410</v>
          </cell>
          <cell r="D124" t="str">
            <v>East Hanover Township (Morris)</v>
          </cell>
        </row>
        <row r="125">
          <cell r="A125" t="str">
            <v>0902</v>
          </cell>
          <cell r="D125" t="str">
            <v>East Newark Borough (Hudson)</v>
          </cell>
        </row>
        <row r="126">
          <cell r="A126" t="str">
            <v>0705</v>
          </cell>
          <cell r="D126" t="str">
            <v>East Orange City (Essex)</v>
          </cell>
        </row>
        <row r="127">
          <cell r="A127" t="str">
            <v>0212</v>
          </cell>
          <cell r="D127" t="str">
            <v>East Rutherford Borough (Bergen)</v>
          </cell>
        </row>
        <row r="128">
          <cell r="A128" t="str">
            <v>1101</v>
          </cell>
          <cell r="D128" t="str">
            <v>East Windsor Township (Mercer)</v>
          </cell>
        </row>
        <row r="129">
          <cell r="A129" t="str">
            <v>0311</v>
          </cell>
          <cell r="D129" t="str">
            <v>Eastampton Township (Burlington)</v>
          </cell>
        </row>
        <row r="130">
          <cell r="A130" t="str">
            <v>1311</v>
          </cell>
          <cell r="D130" t="str">
            <v>Eatontown Borough (Monmouth)</v>
          </cell>
        </row>
        <row r="131">
          <cell r="A131" t="str">
            <v>0213</v>
          </cell>
          <cell r="D131" t="str">
            <v>Edgewater Borough (Bergen)</v>
          </cell>
        </row>
        <row r="132">
          <cell r="A132" t="str">
            <v>0312</v>
          </cell>
          <cell r="D132" t="str">
            <v>Edgewater Park Township (Burlington)</v>
          </cell>
        </row>
        <row r="133">
          <cell r="A133" t="str">
            <v>1205</v>
          </cell>
          <cell r="D133" t="str">
            <v>Edison Township (Middlesex)</v>
          </cell>
        </row>
        <row r="134">
          <cell r="A134" t="str">
            <v>0107</v>
          </cell>
          <cell r="D134" t="str">
            <v>Egg Harbor City (Atlantic)</v>
          </cell>
        </row>
        <row r="135">
          <cell r="A135" t="str">
            <v>0108</v>
          </cell>
          <cell r="D135" t="str">
            <v>Egg Harbor Township (Atlantic)</v>
          </cell>
        </row>
        <row r="136">
          <cell r="A136" t="str">
            <v>2004</v>
          </cell>
          <cell r="D136" t="str">
            <v>Elizabeth City (Union)</v>
          </cell>
        </row>
        <row r="137">
          <cell r="A137" t="str">
            <v>0804</v>
          </cell>
          <cell r="D137" t="str">
            <v>Elk Township (Gloucester)</v>
          </cell>
        </row>
        <row r="138">
          <cell r="A138" t="str">
            <v>1702</v>
          </cell>
          <cell r="D138" t="str">
            <v>Elmer Borough (Salem)</v>
          </cell>
        </row>
        <row r="139">
          <cell r="A139" t="str">
            <v>0211</v>
          </cell>
          <cell r="D139" t="str">
            <v>Elmwood Park Borough (Bergen)</v>
          </cell>
        </row>
        <row r="140">
          <cell r="A140" t="str">
            <v>1703</v>
          </cell>
          <cell r="D140" t="str">
            <v>Elsinboro Township (Salem)</v>
          </cell>
        </row>
        <row r="141">
          <cell r="A141" t="str">
            <v>0214</v>
          </cell>
          <cell r="D141" t="str">
            <v>Emerson Borough (Bergen)</v>
          </cell>
        </row>
        <row r="142">
          <cell r="A142" t="str">
            <v>0215</v>
          </cell>
          <cell r="D142" t="str">
            <v>Englewood City (Bergen)</v>
          </cell>
        </row>
        <row r="143">
          <cell r="A143" t="str">
            <v>0216</v>
          </cell>
          <cell r="D143" t="str">
            <v>Englewood Cliffs Borough (Bergen)</v>
          </cell>
        </row>
        <row r="144">
          <cell r="A144" t="str">
            <v>1312</v>
          </cell>
          <cell r="D144" t="str">
            <v>Englishtown Borough (Monmouth)</v>
          </cell>
        </row>
        <row r="145">
          <cell r="A145" t="str">
            <v>0700</v>
          </cell>
          <cell r="D145" t="str">
            <v>Essex County (Essex)</v>
          </cell>
        </row>
        <row r="146">
          <cell r="A146" t="str">
            <v>0706</v>
          </cell>
          <cell r="D146" t="str">
            <v>Essex Fells Township (Essex)</v>
          </cell>
        </row>
        <row r="147">
          <cell r="A147" t="str">
            <v>0109</v>
          </cell>
          <cell r="D147" t="str">
            <v>Estell Manor City (Atlantic)</v>
          </cell>
        </row>
        <row r="148">
          <cell r="A148" t="str">
            <v>0313</v>
          </cell>
          <cell r="D148" t="str">
            <v>Evesham Township (Burlington)</v>
          </cell>
        </row>
        <row r="149">
          <cell r="A149" t="str">
            <v>1102</v>
          </cell>
          <cell r="D149" t="str">
            <v>Ewing Township (Mercer)</v>
          </cell>
        </row>
        <row r="150">
          <cell r="A150" t="str">
            <v>1313</v>
          </cell>
          <cell r="D150" t="str">
            <v>Fair Haven Borough (Monmouth)</v>
          </cell>
        </row>
        <row r="151">
          <cell r="A151" t="str">
            <v>0217</v>
          </cell>
          <cell r="D151" t="str">
            <v>Fair Lawn Borough (Bergen)</v>
          </cell>
        </row>
        <row r="152">
          <cell r="A152" t="str">
            <v>0605</v>
          </cell>
          <cell r="D152" t="str">
            <v>Fairfield Township (Cumberland)</v>
          </cell>
        </row>
        <row r="153">
          <cell r="A153" t="str">
            <v>0707</v>
          </cell>
          <cell r="D153" t="str">
            <v>Fairfield Township (Essex)</v>
          </cell>
        </row>
        <row r="154">
          <cell r="A154" t="str">
            <v>0218</v>
          </cell>
          <cell r="D154" t="str">
            <v>Fairview Borough (Bergen)</v>
          </cell>
        </row>
        <row r="155">
          <cell r="A155" t="str">
            <v>2005</v>
          </cell>
          <cell r="D155" t="str">
            <v>Fanwood Borough (Union)</v>
          </cell>
        </row>
        <row r="156">
          <cell r="A156" t="str">
            <v>1807</v>
          </cell>
          <cell r="D156" t="str">
            <v>Far Hills Borough (Somerset)</v>
          </cell>
        </row>
        <row r="157">
          <cell r="A157" t="str">
            <v>1314</v>
          </cell>
          <cell r="D157" t="str">
            <v>Farmingdale Borough (Monmouth)</v>
          </cell>
        </row>
        <row r="158">
          <cell r="A158" t="str">
            <v>0314</v>
          </cell>
          <cell r="D158" t="str">
            <v>Fieldsboro Borough (Burlington)</v>
          </cell>
        </row>
        <row r="159">
          <cell r="A159" t="str">
            <v>1009</v>
          </cell>
          <cell r="D159" t="str">
            <v>Flemington Borough (Hunterdon)</v>
          </cell>
        </row>
        <row r="160">
          <cell r="A160" t="str">
            <v>0315</v>
          </cell>
          <cell r="D160" t="str">
            <v>Florence Township (Burlington)</v>
          </cell>
        </row>
        <row r="161">
          <cell r="A161" t="str">
            <v>1411</v>
          </cell>
          <cell r="D161" t="str">
            <v>Florham Park Borough (Morris)</v>
          </cell>
        </row>
        <row r="162">
          <cell r="A162" t="str">
            <v>0110</v>
          </cell>
          <cell r="D162" t="str">
            <v>Folsom Borough (Atlantic)</v>
          </cell>
        </row>
        <row r="163">
          <cell r="A163" t="str">
            <v>0219</v>
          </cell>
          <cell r="D163" t="str">
            <v>Fort Lee Borough (Bergen)</v>
          </cell>
        </row>
        <row r="164">
          <cell r="A164" t="str">
            <v>1905</v>
          </cell>
          <cell r="D164" t="str">
            <v>Frankford Township (Sussex)</v>
          </cell>
        </row>
        <row r="165">
          <cell r="A165" t="str">
            <v>1906</v>
          </cell>
          <cell r="D165" t="str">
            <v>Franklin Borough (Sussex)</v>
          </cell>
        </row>
        <row r="166">
          <cell r="A166" t="str">
            <v>0220</v>
          </cell>
          <cell r="D166" t="str">
            <v>Franklin Lakes Borough (Bergen)</v>
          </cell>
        </row>
        <row r="167">
          <cell r="A167" t="str">
            <v>0805</v>
          </cell>
          <cell r="D167" t="str">
            <v>Franklin Township (Gloucester)</v>
          </cell>
        </row>
        <row r="168">
          <cell r="A168" t="str">
            <v>1010</v>
          </cell>
          <cell r="D168" t="str">
            <v>Franklin Township (Hunterdon)</v>
          </cell>
        </row>
        <row r="169">
          <cell r="A169" t="str">
            <v>1808</v>
          </cell>
          <cell r="D169" t="str">
            <v>Franklin Township (Somerset)</v>
          </cell>
        </row>
        <row r="170">
          <cell r="A170" t="str">
            <v>2105</v>
          </cell>
          <cell r="D170" t="str">
            <v>Franklin Township (Warren)</v>
          </cell>
        </row>
        <row r="171">
          <cell r="A171" t="str">
            <v>1907</v>
          </cell>
          <cell r="D171" t="str">
            <v>Fredon Township (Sussex)</v>
          </cell>
        </row>
        <row r="172">
          <cell r="A172" t="str">
            <v>1315</v>
          </cell>
          <cell r="D172" t="str">
            <v>Freehold Borough (Monmouth)</v>
          </cell>
        </row>
        <row r="173">
          <cell r="A173" t="str">
            <v>1316</v>
          </cell>
          <cell r="D173" t="str">
            <v>Freehold Township (Monmouth)</v>
          </cell>
        </row>
        <row r="174">
          <cell r="A174" t="str">
            <v>2106</v>
          </cell>
          <cell r="D174" t="str">
            <v>Frelinghuysen Township (Warren)</v>
          </cell>
        </row>
        <row r="175">
          <cell r="A175" t="str">
            <v>1011</v>
          </cell>
          <cell r="D175" t="str">
            <v>Frenchtown Borough (Hunterdon)</v>
          </cell>
        </row>
        <row r="176">
          <cell r="A176" t="str">
            <v>0111</v>
          </cell>
          <cell r="D176" t="str">
            <v>Galloway Township (Atlantic)</v>
          </cell>
        </row>
        <row r="177">
          <cell r="A177" t="str">
            <v>0221</v>
          </cell>
          <cell r="D177" t="str">
            <v>Garfield City (Bergen)</v>
          </cell>
        </row>
        <row r="178">
          <cell r="A178" t="str">
            <v>2006</v>
          </cell>
          <cell r="D178" t="str">
            <v>Garwood Borough (Union)</v>
          </cell>
        </row>
        <row r="179">
          <cell r="A179" t="str">
            <v>0413</v>
          </cell>
          <cell r="D179" t="str">
            <v>Gibbsboro Borough (Camden)</v>
          </cell>
        </row>
        <row r="180">
          <cell r="A180" t="str">
            <v>0806</v>
          </cell>
          <cell r="D180" t="str">
            <v>Glassboro Borough (Gloucester)</v>
          </cell>
        </row>
        <row r="181">
          <cell r="A181" t="str">
            <v>1012</v>
          </cell>
          <cell r="D181" t="str">
            <v>Glen Gardner Borough (Hunterdon)</v>
          </cell>
        </row>
        <row r="182">
          <cell r="A182" t="str">
            <v>0708</v>
          </cell>
          <cell r="D182" t="str">
            <v>Glen Ridge Borough (Essex)</v>
          </cell>
        </row>
        <row r="183">
          <cell r="A183" t="str">
            <v>0222</v>
          </cell>
          <cell r="D183" t="str">
            <v>Glen Rock Borough (Bergen)</v>
          </cell>
        </row>
        <row r="184">
          <cell r="A184" t="str">
            <v>0414</v>
          </cell>
          <cell r="D184" t="str">
            <v>Gloucester City City (Camden)</v>
          </cell>
        </row>
        <row r="185">
          <cell r="A185" t="str">
            <v>0800</v>
          </cell>
          <cell r="D185" t="str">
            <v>Gloucester County (Gloucester)</v>
          </cell>
        </row>
        <row r="186">
          <cell r="A186" t="str">
            <v>0415</v>
          </cell>
          <cell r="D186" t="str">
            <v>Gloucester Township (Camden)</v>
          </cell>
        </row>
        <row r="187">
          <cell r="A187" t="str">
            <v>1809</v>
          </cell>
          <cell r="D187" t="str">
            <v>Green Brook Township (Somerset)</v>
          </cell>
        </row>
        <row r="188">
          <cell r="A188" t="str">
            <v>1908</v>
          </cell>
          <cell r="D188" t="str">
            <v>Green Township (Sussex)</v>
          </cell>
        </row>
        <row r="189">
          <cell r="A189" t="str">
            <v>0606</v>
          </cell>
          <cell r="D189" t="str">
            <v>Greenwich Township (Cumberland)</v>
          </cell>
        </row>
        <row r="190">
          <cell r="A190" t="str">
            <v>0807</v>
          </cell>
          <cell r="D190" t="str">
            <v>Greenwich Township (Gloucester)</v>
          </cell>
        </row>
        <row r="191">
          <cell r="A191" t="str">
            <v>2107</v>
          </cell>
          <cell r="D191" t="str">
            <v>Greenwich Township (Warren)</v>
          </cell>
        </row>
        <row r="192">
          <cell r="A192" t="str">
            <v>0903</v>
          </cell>
          <cell r="D192" t="str">
            <v>Guttenberg Town (Hudson)</v>
          </cell>
        </row>
        <row r="193">
          <cell r="A193" t="str">
            <v>0223</v>
          </cell>
          <cell r="D193" t="str">
            <v>Hackensack City (Bergen)</v>
          </cell>
        </row>
        <row r="194">
          <cell r="A194" t="str">
            <v>2108</v>
          </cell>
          <cell r="D194" t="str">
            <v>Hackettstown Town (Warren)</v>
          </cell>
        </row>
        <row r="195">
          <cell r="A195" t="str">
            <v>0418</v>
          </cell>
          <cell r="D195" t="str">
            <v>Haddon Heights Borough (Camden)</v>
          </cell>
        </row>
        <row r="196">
          <cell r="A196" t="str">
            <v>0416</v>
          </cell>
          <cell r="D196" t="str">
            <v>Haddon Township (Camden)</v>
          </cell>
        </row>
        <row r="197">
          <cell r="A197" t="str">
            <v>0417</v>
          </cell>
          <cell r="D197" t="str">
            <v>Haddonfield Borough (Camden)</v>
          </cell>
        </row>
        <row r="198">
          <cell r="A198" t="str">
            <v>0316</v>
          </cell>
          <cell r="D198" t="str">
            <v>Hainesport Township (Burlington)</v>
          </cell>
        </row>
        <row r="199">
          <cell r="A199" t="str">
            <v>1603</v>
          </cell>
          <cell r="D199" t="str">
            <v>Haledon Borough (Passaic)</v>
          </cell>
        </row>
        <row r="200">
          <cell r="A200" t="str">
            <v>1909</v>
          </cell>
          <cell r="D200" t="str">
            <v>Hamburg Borough (Sussex)</v>
          </cell>
        </row>
        <row r="201">
          <cell r="A201" t="str">
            <v>0112</v>
          </cell>
          <cell r="D201" t="str">
            <v>Hamilton Township (Atlantic)</v>
          </cell>
        </row>
        <row r="202">
          <cell r="A202" t="str">
            <v>1103</v>
          </cell>
          <cell r="D202" t="str">
            <v>Hamilton Township (Mercer)</v>
          </cell>
        </row>
        <row r="203">
          <cell r="A203" t="str">
            <v>0113</v>
          </cell>
          <cell r="D203" t="str">
            <v>Hammonton Township (Atlantic)</v>
          </cell>
        </row>
        <row r="204">
          <cell r="A204" t="str">
            <v>1013</v>
          </cell>
          <cell r="D204" t="str">
            <v>Hampton Borough (Hunterdon)</v>
          </cell>
        </row>
        <row r="205">
          <cell r="A205" t="str">
            <v>1910</v>
          </cell>
          <cell r="D205" t="str">
            <v>Hampton Township (Sussex)</v>
          </cell>
        </row>
        <row r="206">
          <cell r="A206" t="str">
            <v>1412</v>
          </cell>
          <cell r="D206" t="str">
            <v>Hanover Township (Morris)</v>
          </cell>
        </row>
        <row r="207">
          <cell r="A207" t="str">
            <v>1413</v>
          </cell>
          <cell r="D207" t="str">
            <v>Harding Township (Morris)</v>
          </cell>
        </row>
        <row r="208">
          <cell r="A208" t="str">
            <v>2109</v>
          </cell>
          <cell r="D208" t="str">
            <v>Hardwick Township (Warren)</v>
          </cell>
        </row>
        <row r="209">
          <cell r="A209" t="str">
            <v>1911</v>
          </cell>
          <cell r="D209" t="str">
            <v>Hardyston Township (Sussex)</v>
          </cell>
        </row>
        <row r="210">
          <cell r="A210" t="str">
            <v>2110</v>
          </cell>
          <cell r="D210" t="str">
            <v>Harmony Township (Warren)</v>
          </cell>
        </row>
        <row r="211">
          <cell r="A211" t="str">
            <v>0224</v>
          </cell>
          <cell r="D211" t="str">
            <v>Harrington Park Borough (Bergen)</v>
          </cell>
        </row>
        <row r="212">
          <cell r="A212" t="str">
            <v>0904</v>
          </cell>
          <cell r="D212" t="str">
            <v>Harrison Town (Hudson)</v>
          </cell>
        </row>
        <row r="213">
          <cell r="A213" t="str">
            <v>0808</v>
          </cell>
          <cell r="D213" t="str">
            <v>Harrison Township (Gloucester)</v>
          </cell>
        </row>
        <row r="214">
          <cell r="A214" t="str">
            <v>1509</v>
          </cell>
          <cell r="D214" t="str">
            <v>Harvey Cedars Borough (Ocean)</v>
          </cell>
        </row>
        <row r="215">
          <cell r="A215" t="str">
            <v>0225</v>
          </cell>
          <cell r="D215" t="str">
            <v>Hasbrouck Heights Borough (Bergen)</v>
          </cell>
        </row>
        <row r="216">
          <cell r="A216" t="str">
            <v>0226</v>
          </cell>
          <cell r="D216" t="str">
            <v>Haworth Borough (Bergen)</v>
          </cell>
        </row>
        <row r="217">
          <cell r="A217" t="str">
            <v>1604</v>
          </cell>
          <cell r="D217" t="str">
            <v>Hawthorne Borough (Passaic)</v>
          </cell>
        </row>
        <row r="218">
          <cell r="A218" t="str">
            <v>1339</v>
          </cell>
          <cell r="D218" t="str">
            <v>Hazlet Township (Monmouth)</v>
          </cell>
        </row>
        <row r="219">
          <cell r="A219" t="str">
            <v>1206</v>
          </cell>
          <cell r="D219" t="str">
            <v>Helmetta Borough (Middlesex)</v>
          </cell>
        </row>
        <row r="220">
          <cell r="A220" t="str">
            <v>1014</v>
          </cell>
          <cell r="D220" t="str">
            <v>High Bridge Borough (Hunterdon)</v>
          </cell>
        </row>
        <row r="221">
          <cell r="A221" t="str">
            <v>1207</v>
          </cell>
          <cell r="D221" t="str">
            <v>Highland Park Borough (Middlesex)</v>
          </cell>
        </row>
        <row r="222">
          <cell r="A222" t="str">
            <v>1317</v>
          </cell>
          <cell r="D222" t="str">
            <v>Highlands Borough (Monmouth)</v>
          </cell>
        </row>
        <row r="223">
          <cell r="A223" t="str">
            <v>1104</v>
          </cell>
          <cell r="D223" t="str">
            <v>Hightstown Borough (Mercer)</v>
          </cell>
        </row>
        <row r="224">
          <cell r="A224" t="str">
            <v>1810</v>
          </cell>
          <cell r="D224" t="str">
            <v>Hillsborough Township (Somerset)</v>
          </cell>
        </row>
        <row r="225">
          <cell r="A225" t="str">
            <v>0227</v>
          </cell>
          <cell r="D225" t="str">
            <v>Hillsdale Borough (Bergen)</v>
          </cell>
        </row>
        <row r="226">
          <cell r="A226" t="str">
            <v>2007</v>
          </cell>
          <cell r="D226" t="str">
            <v>Hillside Township (Union)</v>
          </cell>
        </row>
        <row r="227">
          <cell r="A227" t="str">
            <v>0419</v>
          </cell>
          <cell r="D227" t="str">
            <v>Hi-nella Borough (Camden)</v>
          </cell>
        </row>
        <row r="228">
          <cell r="A228" t="str">
            <v>0905</v>
          </cell>
          <cell r="D228" t="str">
            <v>Hoboken City (Hudson)</v>
          </cell>
        </row>
        <row r="229">
          <cell r="A229" t="str">
            <v>0228</v>
          </cell>
          <cell r="D229" t="str">
            <v>Ho-Ho-Kus Borough (Bergen)</v>
          </cell>
        </row>
        <row r="230">
          <cell r="A230" t="str">
            <v>1015</v>
          </cell>
          <cell r="D230" t="str">
            <v>Holland Township (Hunterdon)</v>
          </cell>
        </row>
        <row r="231">
          <cell r="A231" t="str">
            <v>1318</v>
          </cell>
          <cell r="D231" t="str">
            <v>Holmdel Township (Monmouth)</v>
          </cell>
        </row>
        <row r="232">
          <cell r="A232" t="str">
            <v>1912</v>
          </cell>
          <cell r="D232" t="str">
            <v>Hopatcong Borough (Sussex)</v>
          </cell>
        </row>
        <row r="233">
          <cell r="A233" t="str">
            <v>2111</v>
          </cell>
          <cell r="D233" t="str">
            <v>Hope Township (Warren)</v>
          </cell>
        </row>
        <row r="234">
          <cell r="A234" t="str">
            <v>1105</v>
          </cell>
          <cell r="D234" t="str">
            <v>Hopewell Borough (Mercer)</v>
          </cell>
        </row>
        <row r="235">
          <cell r="A235" t="str">
            <v>0607</v>
          </cell>
          <cell r="D235" t="str">
            <v>Hopewell Township (Cumberland)</v>
          </cell>
        </row>
        <row r="236">
          <cell r="A236" t="str">
            <v>1106</v>
          </cell>
          <cell r="D236" t="str">
            <v>Hopewell Township (Mercer)</v>
          </cell>
        </row>
        <row r="237">
          <cell r="A237" t="str">
            <v>1319</v>
          </cell>
          <cell r="D237" t="str">
            <v>Howell Township (Monmouth)</v>
          </cell>
        </row>
        <row r="238">
          <cell r="A238" t="str">
            <v>0900</v>
          </cell>
          <cell r="D238" t="str">
            <v>Hudson County (Hudson)</v>
          </cell>
        </row>
        <row r="239">
          <cell r="A239" t="str">
            <v>1000</v>
          </cell>
          <cell r="D239" t="str">
            <v>Hunterdon County (Hunterdon)</v>
          </cell>
        </row>
        <row r="240">
          <cell r="A240" t="str">
            <v>2112</v>
          </cell>
          <cell r="D240" t="str">
            <v>Independence Township (Warren)</v>
          </cell>
        </row>
        <row r="241">
          <cell r="A241" t="str">
            <v>1320</v>
          </cell>
          <cell r="D241" t="str">
            <v>Interlaken Borough (Monmouth)</v>
          </cell>
        </row>
        <row r="242">
          <cell r="A242" t="str">
            <v>0709</v>
          </cell>
          <cell r="D242" t="str">
            <v>Irvington Township (Essex)</v>
          </cell>
        </row>
        <row r="243">
          <cell r="A243" t="str">
            <v>1510</v>
          </cell>
          <cell r="D243" t="str">
            <v>Island Heights Borough (Ocean)</v>
          </cell>
        </row>
        <row r="244">
          <cell r="A244" t="str">
            <v>1511</v>
          </cell>
          <cell r="D244" t="str">
            <v>Jackson Township (Ocean)</v>
          </cell>
        </row>
        <row r="245">
          <cell r="A245" t="str">
            <v>1208</v>
          </cell>
          <cell r="D245" t="str">
            <v>Jamesburg Borough (Middlesex)</v>
          </cell>
        </row>
        <row r="246">
          <cell r="A246" t="str">
            <v>1414</v>
          </cell>
          <cell r="D246" t="str">
            <v>Jefferson Township (Morris)</v>
          </cell>
        </row>
        <row r="247">
          <cell r="A247" t="str">
            <v>0906</v>
          </cell>
          <cell r="D247" t="str">
            <v>Jersey City City (Hudson)</v>
          </cell>
        </row>
        <row r="248">
          <cell r="A248" t="str">
            <v>1321</v>
          </cell>
          <cell r="D248" t="str">
            <v>Keansburg Borough (Monmouth)</v>
          </cell>
        </row>
        <row r="249">
          <cell r="A249" t="str">
            <v>0907</v>
          </cell>
          <cell r="D249" t="str">
            <v>Kearny Town (Hudson)</v>
          </cell>
        </row>
        <row r="250">
          <cell r="A250" t="str">
            <v>2008</v>
          </cell>
          <cell r="D250" t="str">
            <v>Kenilworth Borough (Union)</v>
          </cell>
        </row>
        <row r="251">
          <cell r="A251" t="str">
            <v>1322</v>
          </cell>
          <cell r="D251" t="str">
            <v>Keyport Borough (Monmouth)</v>
          </cell>
        </row>
        <row r="252">
          <cell r="A252" t="str">
            <v>1016</v>
          </cell>
          <cell r="D252" t="str">
            <v>Kingwood Township (Hunterdon)</v>
          </cell>
        </row>
        <row r="253">
          <cell r="A253" t="str">
            <v>1415</v>
          </cell>
          <cell r="D253" t="str">
            <v>Kinnelon Borough (Morris)</v>
          </cell>
        </row>
        <row r="254">
          <cell r="A254" t="str">
            <v>2113</v>
          </cell>
          <cell r="D254" t="str">
            <v>Knowlton Township (Warren)</v>
          </cell>
        </row>
        <row r="255">
          <cell r="A255" t="str">
            <v>1512</v>
          </cell>
          <cell r="D255" t="str">
            <v>Lacey Township (Ocean)</v>
          </cell>
        </row>
        <row r="256">
          <cell r="A256" t="str">
            <v>1913</v>
          </cell>
          <cell r="D256" t="str">
            <v>Lafayette Township (Sussex)</v>
          </cell>
        </row>
        <row r="257">
          <cell r="A257" t="str">
            <v>1347</v>
          </cell>
          <cell r="D257" t="str">
            <v>Lake Como Borough (South Belmar) (Monmouth)</v>
          </cell>
        </row>
        <row r="258">
          <cell r="A258" t="str">
            <v>1513</v>
          </cell>
          <cell r="D258" t="str">
            <v>Lakehurst Borough (Ocean)</v>
          </cell>
        </row>
        <row r="259">
          <cell r="A259" t="str">
            <v>1514</v>
          </cell>
          <cell r="D259" t="str">
            <v>Lakewood Township (Ocean)</v>
          </cell>
        </row>
        <row r="260">
          <cell r="A260" t="str">
            <v>1017</v>
          </cell>
          <cell r="D260" t="str">
            <v>Lambertville City (Hunterdon)</v>
          </cell>
        </row>
        <row r="261">
          <cell r="A261" t="str">
            <v>0420</v>
          </cell>
          <cell r="D261" t="str">
            <v>Laurel Springs Borough (Camden)</v>
          </cell>
        </row>
        <row r="262">
          <cell r="A262" t="str">
            <v>1515</v>
          </cell>
          <cell r="D262" t="str">
            <v>Lavallette Borough (Ocean)</v>
          </cell>
        </row>
        <row r="263">
          <cell r="A263" t="str">
            <v>0421</v>
          </cell>
          <cell r="D263" t="str">
            <v>Lawnside Borough (Camden)</v>
          </cell>
        </row>
        <row r="264">
          <cell r="A264" t="str">
            <v>0608</v>
          </cell>
          <cell r="D264" t="str">
            <v>Lawrence Township (Cumberland)</v>
          </cell>
        </row>
        <row r="265">
          <cell r="A265" t="str">
            <v>1107</v>
          </cell>
          <cell r="D265" t="str">
            <v>Lawrence Township (Mercer)</v>
          </cell>
        </row>
        <row r="266">
          <cell r="A266" t="str">
            <v>1018</v>
          </cell>
          <cell r="D266" t="str">
            <v>Lebanon Borough (Hunterdon)</v>
          </cell>
        </row>
        <row r="267">
          <cell r="A267" t="str">
            <v>1019</v>
          </cell>
          <cell r="D267" t="str">
            <v>Lebanon Township (Hunterdon)</v>
          </cell>
        </row>
        <row r="268">
          <cell r="A268" t="str">
            <v>0229</v>
          </cell>
          <cell r="D268" t="str">
            <v>Leonia Borough (Bergen)</v>
          </cell>
        </row>
        <row r="269">
          <cell r="A269" t="str">
            <v>2114</v>
          </cell>
          <cell r="D269" t="str">
            <v>Liberty Township (Warren)</v>
          </cell>
        </row>
        <row r="270">
          <cell r="A270" t="str">
            <v>1416</v>
          </cell>
          <cell r="D270" t="str">
            <v>Lincoln Park Borough (Morris)</v>
          </cell>
        </row>
        <row r="271">
          <cell r="A271" t="str">
            <v>2009</v>
          </cell>
          <cell r="D271" t="str">
            <v>Linden City (Union)</v>
          </cell>
        </row>
        <row r="272">
          <cell r="A272" t="str">
            <v>0422</v>
          </cell>
          <cell r="D272" t="str">
            <v>Lindenwold Borough (Camden)</v>
          </cell>
        </row>
        <row r="273">
          <cell r="A273" t="str">
            <v>0114</v>
          </cell>
          <cell r="D273" t="str">
            <v>Linwood City (Atlantic)</v>
          </cell>
        </row>
        <row r="274">
          <cell r="A274" t="str">
            <v>1516</v>
          </cell>
          <cell r="D274" t="str">
            <v>Little Egg Harbor Township (Ocean)</v>
          </cell>
        </row>
        <row r="275">
          <cell r="A275" t="str">
            <v>1605</v>
          </cell>
          <cell r="D275" t="str">
            <v>Little Falls Township (Passaic)</v>
          </cell>
        </row>
        <row r="276">
          <cell r="A276" t="str">
            <v>0230</v>
          </cell>
          <cell r="D276" t="str">
            <v>Little Ferry Borough (Bergen)</v>
          </cell>
        </row>
        <row r="277">
          <cell r="A277" t="str">
            <v>1323</v>
          </cell>
          <cell r="D277" t="str">
            <v>Little Silver Borough (Monmouth)</v>
          </cell>
        </row>
        <row r="278">
          <cell r="A278" t="str">
            <v>0710</v>
          </cell>
          <cell r="D278" t="str">
            <v>Livingston Township (Essex)</v>
          </cell>
        </row>
        <row r="279">
          <cell r="A279" t="str">
            <v>1324</v>
          </cell>
          <cell r="D279" t="str">
            <v>Loch Arbour Village (Monmouth)</v>
          </cell>
        </row>
        <row r="280">
          <cell r="A280" t="str">
            <v>0231</v>
          </cell>
          <cell r="D280" t="str">
            <v>Lodi Borough (Bergen)</v>
          </cell>
        </row>
        <row r="281">
          <cell r="A281" t="str">
            <v>0809</v>
          </cell>
          <cell r="D281" t="str">
            <v>Logan Township (Gloucester)</v>
          </cell>
        </row>
        <row r="282">
          <cell r="A282" t="str">
            <v>1517</v>
          </cell>
          <cell r="D282" t="str">
            <v>Long Beach Township (Ocean)</v>
          </cell>
        </row>
        <row r="283">
          <cell r="A283" t="str">
            <v>1325</v>
          </cell>
          <cell r="D283" t="str">
            <v>Long Branch City (Monmouth)</v>
          </cell>
        </row>
        <row r="284">
          <cell r="A284" t="str">
            <v>1430</v>
          </cell>
          <cell r="D284" t="str">
            <v>Long Hill Township (Morris)</v>
          </cell>
        </row>
        <row r="285">
          <cell r="A285" t="str">
            <v>0115</v>
          </cell>
          <cell r="D285" t="str">
            <v>Longport Borough (Atlantic)</v>
          </cell>
        </row>
        <row r="286">
          <cell r="A286" t="str">
            <v>2115</v>
          </cell>
          <cell r="D286" t="str">
            <v>Lopatcong Township (Warren)</v>
          </cell>
        </row>
        <row r="287">
          <cell r="A287" t="str">
            <v>1704</v>
          </cell>
          <cell r="D287" t="str">
            <v>Lower Alloways Creek Township (Salem)</v>
          </cell>
        </row>
        <row r="288">
          <cell r="A288" t="str">
            <v>0505</v>
          </cell>
          <cell r="D288" t="str">
            <v>Lower Township (Cape May)</v>
          </cell>
        </row>
        <row r="289">
          <cell r="A289" t="str">
            <v>0317</v>
          </cell>
          <cell r="D289" t="str">
            <v>Lumberton Township (Burlington)</v>
          </cell>
        </row>
        <row r="290">
          <cell r="A290" t="str">
            <v>0232</v>
          </cell>
          <cell r="D290" t="str">
            <v>Lyndhurst Township (Bergen)</v>
          </cell>
        </row>
        <row r="291">
          <cell r="A291" t="str">
            <v>1417</v>
          </cell>
          <cell r="D291" t="str">
            <v>Madison Borough (Morris)</v>
          </cell>
        </row>
        <row r="292">
          <cell r="A292" t="str">
            <v>0423</v>
          </cell>
          <cell r="D292" t="str">
            <v>Magnolia Borough (Camden)</v>
          </cell>
        </row>
        <row r="293">
          <cell r="A293" t="str">
            <v>0233</v>
          </cell>
          <cell r="D293" t="str">
            <v>Mahwah Township (Bergen)</v>
          </cell>
        </row>
        <row r="294">
          <cell r="A294" t="str">
            <v>1326</v>
          </cell>
          <cell r="D294" t="str">
            <v>Manalapan Township (Monmouth)</v>
          </cell>
        </row>
        <row r="295">
          <cell r="A295" t="str">
            <v>1327</v>
          </cell>
          <cell r="D295" t="str">
            <v>Manasquan Borough (Monmouth)</v>
          </cell>
        </row>
        <row r="296">
          <cell r="A296" t="str">
            <v>1518</v>
          </cell>
          <cell r="D296" t="str">
            <v>Manchester Township (Ocean)</v>
          </cell>
        </row>
        <row r="297">
          <cell r="A297" t="str">
            <v>1705</v>
          </cell>
          <cell r="D297" t="str">
            <v>Mannington Township (Salem)</v>
          </cell>
        </row>
        <row r="298">
          <cell r="A298" t="str">
            <v>0318</v>
          </cell>
          <cell r="D298" t="str">
            <v>Mansfield Township (Burlington)</v>
          </cell>
        </row>
        <row r="299">
          <cell r="A299" t="str">
            <v>2116</v>
          </cell>
          <cell r="D299" t="str">
            <v>Mansfield Township (Warren)</v>
          </cell>
        </row>
        <row r="300">
          <cell r="A300" t="str">
            <v>1519</v>
          </cell>
          <cell r="D300" t="str">
            <v>Mantoloking Borough (Ocean)</v>
          </cell>
        </row>
        <row r="301">
          <cell r="A301" t="str">
            <v>0810</v>
          </cell>
          <cell r="D301" t="str">
            <v>Mantua Township (Gloucester)</v>
          </cell>
        </row>
        <row r="302">
          <cell r="A302" t="str">
            <v>1811</v>
          </cell>
          <cell r="D302" t="str">
            <v>Manville Borough (Somerset)</v>
          </cell>
        </row>
        <row r="303">
          <cell r="A303" t="str">
            <v>0319</v>
          </cell>
          <cell r="D303" t="str">
            <v>Maple Shade Borough (Burlington)</v>
          </cell>
        </row>
        <row r="304">
          <cell r="A304" t="str">
            <v>0711</v>
          </cell>
          <cell r="D304" t="str">
            <v>Maplewood Township (Essex)</v>
          </cell>
        </row>
        <row r="305">
          <cell r="A305" t="str">
            <v>0116</v>
          </cell>
          <cell r="D305" t="str">
            <v>Margate City (Atlantic)</v>
          </cell>
        </row>
        <row r="306">
          <cell r="A306" t="str">
            <v>1328</v>
          </cell>
          <cell r="D306" t="str">
            <v>Marlboro Township (Monmouth)</v>
          </cell>
        </row>
        <row r="307">
          <cell r="A307" t="str">
            <v>1329</v>
          </cell>
          <cell r="D307" t="str">
            <v>Matawan Borough (Monmouth)</v>
          </cell>
        </row>
        <row r="308">
          <cell r="A308" t="str">
            <v>0609</v>
          </cell>
          <cell r="D308" t="str">
            <v>Maurice River Township (Cumberland)</v>
          </cell>
        </row>
        <row r="309">
          <cell r="A309" t="str">
            <v>0234</v>
          </cell>
          <cell r="D309" t="str">
            <v>Maywood Borough (Bergen)</v>
          </cell>
        </row>
        <row r="310">
          <cell r="A310" t="str">
            <v>0321</v>
          </cell>
          <cell r="D310" t="str">
            <v>Medford Lakes Borough (Burlington)</v>
          </cell>
        </row>
        <row r="311">
          <cell r="A311" t="str">
            <v>0320</v>
          </cell>
          <cell r="D311" t="str">
            <v>Medford Township (Burlington)</v>
          </cell>
        </row>
        <row r="312">
          <cell r="A312" t="str">
            <v>1418</v>
          </cell>
          <cell r="D312" t="str">
            <v>Mendham Borough (Morris)</v>
          </cell>
        </row>
        <row r="313">
          <cell r="A313" t="str">
            <v>1419</v>
          </cell>
          <cell r="D313" t="str">
            <v>Mendham Township (Morris)</v>
          </cell>
        </row>
        <row r="314">
          <cell r="A314" t="str">
            <v>1100</v>
          </cell>
          <cell r="D314" t="str">
            <v>Mercer County (Mercer)</v>
          </cell>
        </row>
        <row r="315">
          <cell r="A315" t="str">
            <v>0424</v>
          </cell>
          <cell r="D315" t="str">
            <v>Merchantville Borough (Camden)</v>
          </cell>
        </row>
        <row r="316">
          <cell r="A316" t="str">
            <v>1210</v>
          </cell>
          <cell r="D316" t="str">
            <v>Metuchen Borough (Middlesex)</v>
          </cell>
        </row>
        <row r="317">
          <cell r="A317" t="str">
            <v>0506</v>
          </cell>
          <cell r="D317" t="str">
            <v>Middle Township (Cape May)</v>
          </cell>
        </row>
        <row r="318">
          <cell r="A318" t="str">
            <v>1211</v>
          </cell>
          <cell r="D318" t="str">
            <v>Middlesex Borough (Middlesex)</v>
          </cell>
        </row>
        <row r="319">
          <cell r="A319" t="str">
            <v>1200</v>
          </cell>
          <cell r="D319" t="str">
            <v>Middlesex County (Middlesex)</v>
          </cell>
        </row>
        <row r="320">
          <cell r="A320" t="str">
            <v>1331</v>
          </cell>
          <cell r="D320" t="str">
            <v>Middletown Township (Monmouth)</v>
          </cell>
        </row>
        <row r="321">
          <cell r="A321" t="str">
            <v>0235</v>
          </cell>
          <cell r="D321" t="str">
            <v>Midland Park Borough (Bergen)</v>
          </cell>
        </row>
        <row r="322">
          <cell r="A322" t="str">
            <v>1020</v>
          </cell>
          <cell r="D322" t="str">
            <v>Milford Borough (Hunterdon)</v>
          </cell>
        </row>
        <row r="323">
          <cell r="A323" t="str">
            <v>0712</v>
          </cell>
          <cell r="D323" t="str">
            <v>Millburn Township (Essex)</v>
          </cell>
        </row>
        <row r="324">
          <cell r="A324" t="str">
            <v>1812</v>
          </cell>
          <cell r="D324" t="str">
            <v>Millstone Borough (Somerset)</v>
          </cell>
        </row>
        <row r="325">
          <cell r="A325" t="str">
            <v>1332</v>
          </cell>
          <cell r="D325" t="str">
            <v>Millstone Township (Monmouth)</v>
          </cell>
        </row>
        <row r="326">
          <cell r="A326" t="str">
            <v>1212</v>
          </cell>
          <cell r="D326" t="str">
            <v>Milltown Borough (Middlesex)</v>
          </cell>
        </row>
        <row r="327">
          <cell r="A327" t="str">
            <v>0610</v>
          </cell>
          <cell r="D327" t="str">
            <v>Millville City (Cumberland)</v>
          </cell>
        </row>
        <row r="328">
          <cell r="A328" t="str">
            <v>1420</v>
          </cell>
          <cell r="D328" t="str">
            <v>Mine Hill Township (Morris)</v>
          </cell>
        </row>
        <row r="329">
          <cell r="A329" t="str">
            <v>1333</v>
          </cell>
          <cell r="D329" t="str">
            <v>Monmouth Beach Borough (Monmouth)</v>
          </cell>
        </row>
        <row r="330">
          <cell r="A330" t="str">
            <v>1300</v>
          </cell>
          <cell r="D330" t="str">
            <v>Monmouth County (Monmouth)</v>
          </cell>
        </row>
        <row r="331">
          <cell r="A331" t="str">
            <v>0811</v>
          </cell>
          <cell r="D331" t="str">
            <v>Monroe Township (Gloucester)</v>
          </cell>
        </row>
        <row r="332">
          <cell r="A332" t="str">
            <v>1213</v>
          </cell>
          <cell r="D332" t="str">
            <v>Monroe Township (Middlesex)</v>
          </cell>
        </row>
        <row r="333">
          <cell r="A333" t="str">
            <v>1914</v>
          </cell>
          <cell r="D333" t="str">
            <v>Montague Township (Sussex)</v>
          </cell>
        </row>
        <row r="334">
          <cell r="A334" t="str">
            <v>0713</v>
          </cell>
          <cell r="D334" t="str">
            <v>Montclair Township (Essex)</v>
          </cell>
        </row>
        <row r="335">
          <cell r="A335" t="str">
            <v>1813</v>
          </cell>
          <cell r="D335" t="str">
            <v>Montgomery Township (Somerset)</v>
          </cell>
        </row>
        <row r="336">
          <cell r="A336" t="str">
            <v>0236</v>
          </cell>
          <cell r="D336" t="str">
            <v>Montvale Borough (Bergen)</v>
          </cell>
        </row>
        <row r="337">
          <cell r="A337" t="str">
            <v>1421</v>
          </cell>
          <cell r="D337" t="str">
            <v>Montville Township (Morris)</v>
          </cell>
        </row>
        <row r="338">
          <cell r="A338" t="str">
            <v>0237</v>
          </cell>
          <cell r="D338" t="str">
            <v>Moonachie Borough (Bergen)</v>
          </cell>
        </row>
        <row r="339">
          <cell r="A339" t="str">
            <v>0322</v>
          </cell>
          <cell r="D339" t="str">
            <v>Moorestown Township (Burlington)</v>
          </cell>
        </row>
        <row r="340">
          <cell r="A340" t="str">
            <v>1400</v>
          </cell>
          <cell r="D340" t="str">
            <v>Morris County (Morris)</v>
          </cell>
        </row>
        <row r="341">
          <cell r="A341" t="str">
            <v>1423</v>
          </cell>
          <cell r="D341" t="str">
            <v>Morris Plains Borough (Morris)</v>
          </cell>
        </row>
        <row r="342">
          <cell r="A342" t="str">
            <v>1422</v>
          </cell>
          <cell r="D342" t="str">
            <v>Morris Township (Morris)</v>
          </cell>
        </row>
        <row r="343">
          <cell r="A343" t="str">
            <v>1424</v>
          </cell>
          <cell r="D343" t="str">
            <v>Morristown Town (Morris)</v>
          </cell>
        </row>
        <row r="344">
          <cell r="A344" t="str">
            <v>1426</v>
          </cell>
          <cell r="D344" t="str">
            <v>Mount Arlington Borough (Morris)</v>
          </cell>
        </row>
        <row r="345">
          <cell r="A345" t="str">
            <v>0425</v>
          </cell>
          <cell r="D345" t="str">
            <v>Mount Ephraim Borough (Camden)</v>
          </cell>
        </row>
        <row r="346">
          <cell r="A346" t="str">
            <v>0323</v>
          </cell>
          <cell r="D346" t="str">
            <v>Mount Holly Township (Burlington)</v>
          </cell>
        </row>
        <row r="347">
          <cell r="A347" t="str">
            <v>0324</v>
          </cell>
          <cell r="D347" t="str">
            <v>Mount Laurel Township (Burlington)</v>
          </cell>
        </row>
        <row r="348">
          <cell r="A348" t="str">
            <v>1427</v>
          </cell>
          <cell r="D348" t="str">
            <v>Mount Olive Township (Morris)</v>
          </cell>
        </row>
        <row r="349">
          <cell r="A349" t="str">
            <v>1425</v>
          </cell>
          <cell r="D349" t="str">
            <v>Mountain Lakes Borough (Morris)</v>
          </cell>
        </row>
        <row r="350">
          <cell r="A350" t="str">
            <v>2010</v>
          </cell>
          <cell r="D350" t="str">
            <v>Mountainside Borough (Union)</v>
          </cell>
        </row>
        <row r="351">
          <cell r="A351" t="str">
            <v>0117</v>
          </cell>
          <cell r="D351" t="str">
            <v>Mullica Township (Atlantic)</v>
          </cell>
        </row>
        <row r="352">
          <cell r="A352" t="str">
            <v>0812</v>
          </cell>
          <cell r="D352" t="str">
            <v>National Park Borough (Gloucester)</v>
          </cell>
        </row>
        <row r="353">
          <cell r="A353" t="str">
            <v>1335</v>
          </cell>
          <cell r="D353" t="str">
            <v>Neptune City Borough (Monmouth)</v>
          </cell>
        </row>
        <row r="354">
          <cell r="A354" t="str">
            <v>1334</v>
          </cell>
          <cell r="D354" t="str">
            <v>Neptune Township (Monmouth)</v>
          </cell>
        </row>
        <row r="355">
          <cell r="A355" t="str">
            <v>1428</v>
          </cell>
          <cell r="D355" t="str">
            <v>Netcong Borough (Morris)</v>
          </cell>
        </row>
        <row r="356">
          <cell r="A356" t="str">
            <v>1214</v>
          </cell>
          <cell r="D356" t="str">
            <v>New Brunswick City (Middlesex)</v>
          </cell>
        </row>
        <row r="357">
          <cell r="A357" t="str">
            <v>0325</v>
          </cell>
          <cell r="D357" t="str">
            <v>New Hanover Township (Burlington)</v>
          </cell>
        </row>
        <row r="358">
          <cell r="A358" t="str">
            <v>0238</v>
          </cell>
          <cell r="D358" t="str">
            <v>New Milford Borough (Bergen)</v>
          </cell>
        </row>
        <row r="359">
          <cell r="A359" t="str">
            <v>2011</v>
          </cell>
          <cell r="D359" t="str">
            <v>New Providence Borough (Union)</v>
          </cell>
        </row>
        <row r="360">
          <cell r="A360" t="str">
            <v>0714</v>
          </cell>
          <cell r="D360" t="str">
            <v>Newark City (Essex)</v>
          </cell>
        </row>
        <row r="361">
          <cell r="A361" t="str">
            <v>0813</v>
          </cell>
          <cell r="D361" t="str">
            <v>Newfield Borough (Gloucester)</v>
          </cell>
        </row>
        <row r="362">
          <cell r="A362" t="str">
            <v>1915</v>
          </cell>
          <cell r="D362" t="str">
            <v>Newton Town (Sussex)</v>
          </cell>
        </row>
        <row r="363">
          <cell r="A363" t="str">
            <v>0239</v>
          </cell>
          <cell r="D363" t="str">
            <v>North Arlington Borough (Bergen)</v>
          </cell>
        </row>
        <row r="364">
          <cell r="A364" t="str">
            <v>0908</v>
          </cell>
          <cell r="D364" t="str">
            <v>North Bergen Township (Hudson)</v>
          </cell>
        </row>
        <row r="365">
          <cell r="A365" t="str">
            <v>1215</v>
          </cell>
          <cell r="D365" t="str">
            <v>North Brunswick Township (Middlesex)</v>
          </cell>
        </row>
        <row r="366">
          <cell r="A366" t="str">
            <v>0715</v>
          </cell>
          <cell r="D366" t="str">
            <v>North Caldwell Borough (Essex)</v>
          </cell>
        </row>
        <row r="367">
          <cell r="A367" t="str">
            <v>1606</v>
          </cell>
          <cell r="D367" t="str">
            <v>North Haledon Borough (Passaic)</v>
          </cell>
        </row>
        <row r="368">
          <cell r="A368" t="str">
            <v>0326</v>
          </cell>
          <cell r="D368" t="str">
            <v>North Hanover Township (Burlington)</v>
          </cell>
        </row>
        <row r="369">
          <cell r="A369" t="str">
            <v>1814</v>
          </cell>
          <cell r="D369" t="str">
            <v>North Plainfield Borough (Somerset)</v>
          </cell>
        </row>
        <row r="370">
          <cell r="A370" t="str">
            <v>0507</v>
          </cell>
          <cell r="D370" t="str">
            <v>North Wildwood City (Cape May)</v>
          </cell>
        </row>
        <row r="371">
          <cell r="A371" t="str">
            <v>0118</v>
          </cell>
          <cell r="D371" t="str">
            <v>Northfield City (Atlantic)</v>
          </cell>
        </row>
        <row r="372">
          <cell r="A372" t="str">
            <v>0240</v>
          </cell>
          <cell r="D372" t="str">
            <v>Northvale Borough (Bergen)</v>
          </cell>
        </row>
        <row r="373">
          <cell r="A373" t="str">
            <v>0241</v>
          </cell>
          <cell r="D373" t="str">
            <v>Norwood Borough (Bergen)</v>
          </cell>
        </row>
        <row r="374">
          <cell r="A374" t="str">
            <v>0716</v>
          </cell>
          <cell r="D374" t="str">
            <v>Nutley Township (Essex)</v>
          </cell>
        </row>
        <row r="375">
          <cell r="A375" t="str">
            <v>0242</v>
          </cell>
          <cell r="D375" t="str">
            <v>Oakland Borough (Bergen)</v>
          </cell>
        </row>
        <row r="376">
          <cell r="A376" t="str">
            <v>0426</v>
          </cell>
          <cell r="D376" t="str">
            <v>Oaklyn Borough (Camden)</v>
          </cell>
        </row>
        <row r="377">
          <cell r="A377" t="str">
            <v>0508</v>
          </cell>
          <cell r="D377" t="str">
            <v>Ocean City City (Cape May)</v>
          </cell>
        </row>
        <row r="378">
          <cell r="A378" t="str">
            <v>1500</v>
          </cell>
          <cell r="D378" t="str">
            <v>Ocean County (Ocean)</v>
          </cell>
        </row>
        <row r="379">
          <cell r="A379" t="str">
            <v>1521</v>
          </cell>
          <cell r="D379" t="str">
            <v>Ocean Gate Borough (Ocean)</v>
          </cell>
        </row>
        <row r="380">
          <cell r="A380" t="str">
            <v>1337</v>
          </cell>
          <cell r="D380" t="str">
            <v>Ocean Township (Monmouth)</v>
          </cell>
        </row>
        <row r="381">
          <cell r="A381" t="str">
            <v>1520</v>
          </cell>
          <cell r="D381" t="str">
            <v>Ocean Township (Ocean)</v>
          </cell>
        </row>
        <row r="382">
          <cell r="A382" t="str">
            <v>1338</v>
          </cell>
          <cell r="D382" t="str">
            <v>Oceanport Borough (Monmouth)</v>
          </cell>
        </row>
        <row r="383">
          <cell r="A383" t="str">
            <v>1916</v>
          </cell>
          <cell r="D383" t="str">
            <v>Ogdensburg Borough (Sussex)</v>
          </cell>
        </row>
        <row r="384">
          <cell r="A384" t="str">
            <v>1209</v>
          </cell>
          <cell r="D384" t="str">
            <v>Old Bridge Township (Middlesex)</v>
          </cell>
        </row>
        <row r="385">
          <cell r="A385" t="str">
            <v>0243</v>
          </cell>
          <cell r="D385" t="str">
            <v>Old Tappan Borough (Bergen)</v>
          </cell>
        </row>
        <row r="386">
          <cell r="A386" t="str">
            <v>1706</v>
          </cell>
          <cell r="D386" t="str">
            <v>Oldmans Township (Salem)</v>
          </cell>
        </row>
        <row r="387">
          <cell r="A387" t="str">
            <v>0244</v>
          </cell>
          <cell r="D387" t="str">
            <v>Oradell Borough (Bergen)</v>
          </cell>
        </row>
        <row r="388">
          <cell r="A388" t="str">
            <v>0717</v>
          </cell>
          <cell r="D388" t="str">
            <v>Orange City (Essex)</v>
          </cell>
        </row>
        <row r="389">
          <cell r="A389" t="str">
            <v>2117</v>
          </cell>
          <cell r="D389" t="str">
            <v>Oxford Township (Warren)</v>
          </cell>
        </row>
        <row r="390">
          <cell r="A390" t="str">
            <v>0245</v>
          </cell>
          <cell r="D390" t="str">
            <v>Palisades Park Borough (Bergen)</v>
          </cell>
        </row>
        <row r="391">
          <cell r="A391" t="str">
            <v>0327</v>
          </cell>
          <cell r="D391" t="str">
            <v>Palmyra Borough (Burlington)</v>
          </cell>
        </row>
        <row r="392">
          <cell r="A392" t="str">
            <v>0246</v>
          </cell>
          <cell r="D392" t="str">
            <v>Paramus Borough (Bergen)</v>
          </cell>
        </row>
        <row r="393">
          <cell r="A393" t="str">
            <v>0247</v>
          </cell>
          <cell r="D393" t="str">
            <v>Park Ridge Borough (Bergen)</v>
          </cell>
        </row>
        <row r="394">
          <cell r="A394" t="str">
            <v>1429</v>
          </cell>
          <cell r="D394" t="str">
            <v>Parsippany-Troy Hills Township (Morris)</v>
          </cell>
        </row>
        <row r="395">
          <cell r="A395" t="str">
            <v>1607</v>
          </cell>
          <cell r="D395" t="str">
            <v>Passaic City (Passaic)</v>
          </cell>
        </row>
        <row r="396">
          <cell r="A396" t="str">
            <v>1600</v>
          </cell>
          <cell r="D396" t="str">
            <v>Passaic County (Passaic)</v>
          </cell>
        </row>
        <row r="397">
          <cell r="A397" t="str">
            <v>1608</v>
          </cell>
          <cell r="D397" t="str">
            <v>Paterson City (Passaic)</v>
          </cell>
        </row>
        <row r="398">
          <cell r="A398" t="str">
            <v>0814</v>
          </cell>
          <cell r="D398" t="str">
            <v>Paulsboro Borough (Gloucester)</v>
          </cell>
        </row>
        <row r="399">
          <cell r="A399" t="str">
            <v>1815</v>
          </cell>
          <cell r="D399" t="str">
            <v>Peapack-Gladstone Borough (Somerset)</v>
          </cell>
        </row>
        <row r="400">
          <cell r="A400" t="str">
            <v>0328</v>
          </cell>
          <cell r="D400" t="str">
            <v>Pemberton Borough (Burlington)</v>
          </cell>
        </row>
        <row r="401">
          <cell r="A401" t="str">
            <v>0329</v>
          </cell>
          <cell r="D401" t="str">
            <v>Pemberton Township (Burlington)</v>
          </cell>
        </row>
        <row r="402">
          <cell r="A402" t="str">
            <v>1108</v>
          </cell>
          <cell r="D402" t="str">
            <v>Pennington Borough (Mercer)</v>
          </cell>
        </row>
        <row r="403">
          <cell r="A403" t="str">
            <v>1707</v>
          </cell>
          <cell r="D403" t="str">
            <v>Penns Grove Borough (Salem)</v>
          </cell>
        </row>
        <row r="404">
          <cell r="A404" t="str">
            <v>0427</v>
          </cell>
          <cell r="D404" t="str">
            <v>Pennsauken Township (Camden)</v>
          </cell>
        </row>
        <row r="405">
          <cell r="A405" t="str">
            <v>1708</v>
          </cell>
          <cell r="D405" t="str">
            <v>Pennsville Township (Salem)</v>
          </cell>
        </row>
        <row r="406">
          <cell r="A406" t="str">
            <v>1431</v>
          </cell>
          <cell r="D406" t="str">
            <v>Pequannock Township (Morris)</v>
          </cell>
        </row>
        <row r="407">
          <cell r="A407" t="str">
            <v>1216</v>
          </cell>
          <cell r="D407" t="str">
            <v>Perth Amboy City (Middlesex)</v>
          </cell>
        </row>
        <row r="408">
          <cell r="A408" t="str">
            <v>2119</v>
          </cell>
          <cell r="D408" t="str">
            <v>Phillipsburg Town (Warren)</v>
          </cell>
        </row>
        <row r="409">
          <cell r="A409" t="str">
            <v>1709</v>
          </cell>
          <cell r="D409" t="str">
            <v>Pilesgrove Township (Salem)</v>
          </cell>
        </row>
        <row r="410">
          <cell r="A410" t="str">
            <v>1522</v>
          </cell>
          <cell r="D410" t="str">
            <v>Pine Beach Borough (Ocean)</v>
          </cell>
        </row>
        <row r="411">
          <cell r="A411" t="str">
            <v>0428</v>
          </cell>
          <cell r="D411" t="str">
            <v>Pine Hill Borough (Camden)</v>
          </cell>
        </row>
        <row r="412">
          <cell r="A412" t="str">
            <v>0429</v>
          </cell>
          <cell r="D412" t="str">
            <v>Pine Valley Borough (Camden)</v>
          </cell>
        </row>
        <row r="413">
          <cell r="A413" t="str">
            <v>1217</v>
          </cell>
          <cell r="D413" t="str">
            <v>Piscataway Township (Middlesex)</v>
          </cell>
        </row>
        <row r="414">
          <cell r="A414" t="str">
            <v>0815</v>
          </cell>
          <cell r="D414" t="str">
            <v>Pitman Borough (Gloucester)</v>
          </cell>
        </row>
        <row r="415">
          <cell r="A415" t="str">
            <v>1710</v>
          </cell>
          <cell r="D415" t="str">
            <v>Pittsgrove Township (Salem)</v>
          </cell>
        </row>
        <row r="416">
          <cell r="A416" t="str">
            <v>2012</v>
          </cell>
          <cell r="D416" t="str">
            <v>Plainfield City (Union)</v>
          </cell>
        </row>
        <row r="417">
          <cell r="A417" t="str">
            <v>1218</v>
          </cell>
          <cell r="D417" t="str">
            <v>Plainsboro Township (Middlesex)</v>
          </cell>
        </row>
        <row r="418">
          <cell r="A418" t="str">
            <v>0119</v>
          </cell>
          <cell r="D418" t="str">
            <v>Pleasantville City (Atlantic)</v>
          </cell>
        </row>
        <row r="419">
          <cell r="A419" t="str">
            <v>1523</v>
          </cell>
          <cell r="D419" t="str">
            <v>Plumsted Township (Ocean)</v>
          </cell>
        </row>
        <row r="420">
          <cell r="A420" t="str">
            <v>2120</v>
          </cell>
          <cell r="D420" t="str">
            <v>Pohatcong Township (Warren)</v>
          </cell>
        </row>
        <row r="421">
          <cell r="A421" t="str">
            <v>1525</v>
          </cell>
          <cell r="D421" t="str">
            <v>Point Pleasant Beach Borough (Ocean)</v>
          </cell>
        </row>
        <row r="422">
          <cell r="A422" t="str">
            <v>1524</v>
          </cell>
          <cell r="D422" t="str">
            <v>Point Pleasant Borough (Ocean)</v>
          </cell>
        </row>
        <row r="423">
          <cell r="A423" t="str">
            <v>1609</v>
          </cell>
          <cell r="D423" t="str">
            <v>Pompton Lakes Borough (Passaic)</v>
          </cell>
        </row>
        <row r="424">
          <cell r="A424" t="str">
            <v>0120</v>
          </cell>
          <cell r="D424" t="str">
            <v>Port Republic City (Atlantic)</v>
          </cell>
        </row>
        <row r="425">
          <cell r="A425" t="str">
            <v>1109</v>
          </cell>
          <cell r="D425" t="str">
            <v>Princeton Borough (Mercer)</v>
          </cell>
        </row>
        <row r="426">
          <cell r="A426" t="str">
            <v>1110</v>
          </cell>
          <cell r="D426" t="str">
            <v>Princeton Township (Mercer)</v>
          </cell>
        </row>
        <row r="427">
          <cell r="A427" t="str">
            <v>1610</v>
          </cell>
          <cell r="D427" t="str">
            <v>Prospect Park Borough (Passaic)</v>
          </cell>
        </row>
        <row r="428">
          <cell r="A428" t="str">
            <v>1711</v>
          </cell>
          <cell r="D428" t="str">
            <v>Quinton Township (Salem)</v>
          </cell>
        </row>
        <row r="429">
          <cell r="A429" t="str">
            <v>2013</v>
          </cell>
          <cell r="D429" t="str">
            <v>Rahway City (Union)</v>
          </cell>
        </row>
        <row r="430">
          <cell r="A430" t="str">
            <v>0248</v>
          </cell>
          <cell r="D430" t="str">
            <v>Ramsey Borough (Bergen)</v>
          </cell>
        </row>
        <row r="431">
          <cell r="A431" t="str">
            <v>1432</v>
          </cell>
          <cell r="D431" t="str">
            <v>Randolph Township (Morris)</v>
          </cell>
        </row>
        <row r="432">
          <cell r="A432" t="str">
            <v>1816</v>
          </cell>
          <cell r="D432" t="str">
            <v>Raritan Borough (Somerset)</v>
          </cell>
        </row>
        <row r="433">
          <cell r="A433" t="str">
            <v>1021</v>
          </cell>
          <cell r="D433" t="str">
            <v>Raritan Township (Hunterdon)</v>
          </cell>
        </row>
        <row r="434">
          <cell r="A434" t="str">
            <v>1022</v>
          </cell>
          <cell r="D434" t="str">
            <v>Readington Township (Hunterdon)</v>
          </cell>
        </row>
        <row r="435">
          <cell r="A435" t="str">
            <v>1340</v>
          </cell>
          <cell r="D435" t="str">
            <v>Red Bank Borough (Monmouth)</v>
          </cell>
        </row>
        <row r="436">
          <cell r="A436" t="str">
            <v>0249</v>
          </cell>
          <cell r="D436" t="str">
            <v>Ridgefield Borough (Bergen)</v>
          </cell>
        </row>
        <row r="437">
          <cell r="A437" t="str">
            <v>0250</v>
          </cell>
          <cell r="D437" t="str">
            <v>Ridgefield Park Village (Bergen)</v>
          </cell>
        </row>
        <row r="438">
          <cell r="A438" t="str">
            <v>0251</v>
          </cell>
          <cell r="D438" t="str">
            <v>Ridgewood Village (Bergen)</v>
          </cell>
        </row>
        <row r="439">
          <cell r="A439" t="str">
            <v>1611</v>
          </cell>
          <cell r="D439" t="str">
            <v>Ringwood Borough (Passaic)</v>
          </cell>
        </row>
        <row r="440">
          <cell r="A440" t="str">
            <v>0252</v>
          </cell>
          <cell r="D440" t="str">
            <v>River Edge Borough (Bergen)</v>
          </cell>
        </row>
        <row r="441">
          <cell r="A441" t="str">
            <v>0253</v>
          </cell>
          <cell r="D441" t="str">
            <v>River Vale Township (Bergen)</v>
          </cell>
        </row>
        <row r="442">
          <cell r="A442" t="str">
            <v>1433</v>
          </cell>
          <cell r="D442" t="str">
            <v>Riverdale Borough (Morris)</v>
          </cell>
        </row>
        <row r="443">
          <cell r="A443" t="str">
            <v>0330</v>
          </cell>
          <cell r="D443" t="str">
            <v>Riverside Township (Burlington)</v>
          </cell>
        </row>
        <row r="444">
          <cell r="A444" t="str">
            <v>0331</v>
          </cell>
          <cell r="D444" t="str">
            <v>Riverton Borough (Burlington)</v>
          </cell>
        </row>
        <row r="445">
          <cell r="A445" t="str">
            <v>1112</v>
          </cell>
          <cell r="D445" t="str">
            <v>Robbinsville Township (Mercer)</v>
          </cell>
        </row>
        <row r="446">
          <cell r="A446" t="str">
            <v>0254</v>
          </cell>
          <cell r="D446" t="str">
            <v>Rochelle Park Township (Bergen)</v>
          </cell>
        </row>
        <row r="447">
          <cell r="A447" t="str">
            <v>1434</v>
          </cell>
          <cell r="D447" t="str">
            <v>Rockaway Borough (Morris)</v>
          </cell>
        </row>
        <row r="448">
          <cell r="A448" t="str">
            <v>1435</v>
          </cell>
          <cell r="D448" t="str">
            <v>Rockaway Township (Morris)</v>
          </cell>
        </row>
        <row r="449">
          <cell r="A449" t="str">
            <v>0255</v>
          </cell>
          <cell r="D449" t="str">
            <v>Rockleigh Borough (Bergen)</v>
          </cell>
        </row>
        <row r="450">
          <cell r="A450" t="str">
            <v>1817</v>
          </cell>
          <cell r="D450" t="str">
            <v>Rocky Hill Borough (Somerset)</v>
          </cell>
        </row>
        <row r="451">
          <cell r="A451" t="str">
            <v>1341</v>
          </cell>
          <cell r="D451" t="str">
            <v>Roosevelt Borough (Monmouth)</v>
          </cell>
        </row>
        <row r="452">
          <cell r="A452" t="str">
            <v>0718</v>
          </cell>
          <cell r="D452" t="str">
            <v>Roseland Borough (Essex)</v>
          </cell>
        </row>
        <row r="453">
          <cell r="A453" t="str">
            <v>2014</v>
          </cell>
          <cell r="D453" t="str">
            <v>Roselle Borough (Union)</v>
          </cell>
        </row>
        <row r="454">
          <cell r="A454" t="str">
            <v>2015</v>
          </cell>
          <cell r="D454" t="str">
            <v>Roselle Park Borough (Union)</v>
          </cell>
        </row>
        <row r="455">
          <cell r="A455" t="str">
            <v>1436</v>
          </cell>
          <cell r="D455" t="str">
            <v>Roxbury Township (Morris)</v>
          </cell>
        </row>
        <row r="456">
          <cell r="A456" t="str">
            <v>1342</v>
          </cell>
          <cell r="D456" t="str">
            <v>Rumson Borough (Monmouth)</v>
          </cell>
        </row>
        <row r="457">
          <cell r="A457" t="str">
            <v>0430</v>
          </cell>
          <cell r="D457" t="str">
            <v>Runnemede Borough (Camden)</v>
          </cell>
        </row>
        <row r="458">
          <cell r="A458" t="str">
            <v>0256</v>
          </cell>
          <cell r="D458" t="str">
            <v>Rutherford Borough (Bergen)</v>
          </cell>
        </row>
        <row r="459">
          <cell r="A459" t="str">
            <v>0257</v>
          </cell>
          <cell r="D459" t="str">
            <v>Saddle Brook Township (Bergen)</v>
          </cell>
        </row>
        <row r="460">
          <cell r="A460" t="str">
            <v>0258</v>
          </cell>
          <cell r="D460" t="str">
            <v>Saddle River Borough (Bergen)</v>
          </cell>
        </row>
        <row r="461">
          <cell r="A461" t="str">
            <v>1712</v>
          </cell>
          <cell r="D461" t="str">
            <v>Salem City (Salem)</v>
          </cell>
        </row>
        <row r="462">
          <cell r="A462" t="str">
            <v>1700</v>
          </cell>
          <cell r="D462" t="str">
            <v>Salem County (Salem)</v>
          </cell>
        </row>
        <row r="463">
          <cell r="A463" t="str">
            <v>1917</v>
          </cell>
          <cell r="D463" t="str">
            <v>Sandyston Township (Sussex)</v>
          </cell>
        </row>
        <row r="464">
          <cell r="A464" t="str">
            <v>1219</v>
          </cell>
          <cell r="D464" t="str">
            <v>Sayreville Borough (Middlesex)</v>
          </cell>
        </row>
        <row r="465">
          <cell r="A465" t="str">
            <v>2016</v>
          </cell>
          <cell r="D465" t="str">
            <v>Scotch Plains Township (Union)</v>
          </cell>
        </row>
        <row r="466">
          <cell r="A466" t="str">
            <v>1343</v>
          </cell>
          <cell r="D466" t="str">
            <v>Sea Bright Borough (Monmouth)</v>
          </cell>
        </row>
        <row r="467">
          <cell r="A467" t="str">
            <v>1344</v>
          </cell>
          <cell r="D467" t="str">
            <v>Sea Girt Borough (Monmouth)</v>
          </cell>
        </row>
        <row r="468">
          <cell r="A468" t="str">
            <v>0509</v>
          </cell>
          <cell r="D468" t="str">
            <v>Sea Isle City (Cape May)</v>
          </cell>
        </row>
        <row r="469">
          <cell r="A469" t="str">
            <v>1526</v>
          </cell>
          <cell r="D469" t="str">
            <v>Seaside Heights Borough (Ocean)</v>
          </cell>
        </row>
        <row r="470">
          <cell r="A470" t="str">
            <v>1527</v>
          </cell>
          <cell r="D470" t="str">
            <v>Seaside Park Borough (Ocean)</v>
          </cell>
        </row>
        <row r="471">
          <cell r="A471" t="str">
            <v>0909</v>
          </cell>
          <cell r="D471" t="str">
            <v>Secaucus Town (Hudson)</v>
          </cell>
        </row>
        <row r="472">
          <cell r="A472" t="str">
            <v>0332</v>
          </cell>
          <cell r="D472" t="str">
            <v>Shamong Township (Burlington)</v>
          </cell>
        </row>
        <row r="473">
          <cell r="A473" t="str">
            <v>0611</v>
          </cell>
          <cell r="D473" t="str">
            <v>Shiloh Borough (Cumberland)</v>
          </cell>
        </row>
        <row r="474">
          <cell r="A474" t="str">
            <v>1528</v>
          </cell>
          <cell r="D474" t="str">
            <v>Ship Bottom Borough (Ocean)</v>
          </cell>
        </row>
        <row r="475">
          <cell r="A475" t="str">
            <v>1345</v>
          </cell>
          <cell r="D475" t="str">
            <v>Shrewsbury Borough (Monmouth)</v>
          </cell>
        </row>
        <row r="476">
          <cell r="A476" t="str">
            <v>1346</v>
          </cell>
          <cell r="D476" t="str">
            <v>Shrewsbury Township (Monmouth)</v>
          </cell>
        </row>
        <row r="477">
          <cell r="A477" t="str">
            <v>0431</v>
          </cell>
          <cell r="D477" t="str">
            <v>Somerdale Borough (Camden)</v>
          </cell>
        </row>
        <row r="478">
          <cell r="A478" t="str">
            <v>0121</v>
          </cell>
          <cell r="D478" t="str">
            <v>Somers Point City (Atlantic)</v>
          </cell>
        </row>
        <row r="479">
          <cell r="A479" t="str">
            <v>1800</v>
          </cell>
          <cell r="D479" t="str">
            <v>Somerset County (Somerset)</v>
          </cell>
        </row>
        <row r="480">
          <cell r="A480" t="str">
            <v>1818</v>
          </cell>
          <cell r="D480" t="str">
            <v>Somerville Borough (Somerset)</v>
          </cell>
        </row>
        <row r="481">
          <cell r="A481" t="str">
            <v>1220</v>
          </cell>
          <cell r="D481" t="str">
            <v>South Amboy City (Middlesex)</v>
          </cell>
        </row>
        <row r="482">
          <cell r="A482" t="str">
            <v>1819</v>
          </cell>
          <cell r="D482" t="str">
            <v>South Bound Brook Borough (Somerset)</v>
          </cell>
        </row>
        <row r="483">
          <cell r="A483" t="str">
            <v>1221</v>
          </cell>
          <cell r="D483" t="str">
            <v>South Brunswick Township (Middlesex)</v>
          </cell>
        </row>
        <row r="484">
          <cell r="A484" t="str">
            <v>0259</v>
          </cell>
          <cell r="D484" t="str">
            <v>South Hackensack Township (Bergen)</v>
          </cell>
        </row>
        <row r="485">
          <cell r="A485" t="str">
            <v>0816</v>
          </cell>
          <cell r="D485" t="str">
            <v>South Harrison Township (Gloucester)</v>
          </cell>
        </row>
        <row r="486">
          <cell r="A486" t="str">
            <v>0719</v>
          </cell>
          <cell r="D486" t="str">
            <v>South Orange Village (Essex)</v>
          </cell>
        </row>
        <row r="487">
          <cell r="A487" t="str">
            <v>1222</v>
          </cell>
          <cell r="D487" t="str">
            <v>South Plainfield Borough (Middlesex)</v>
          </cell>
        </row>
        <row r="488">
          <cell r="A488" t="str">
            <v>1223</v>
          </cell>
          <cell r="D488" t="str">
            <v>South River Borough (Middlesex)</v>
          </cell>
        </row>
        <row r="489">
          <cell r="A489" t="str">
            <v>1529</v>
          </cell>
          <cell r="D489" t="str">
            <v>South Toms River Borough (Ocean)</v>
          </cell>
        </row>
        <row r="490">
          <cell r="A490" t="str">
            <v>0333</v>
          </cell>
          <cell r="D490" t="str">
            <v>Southampton Township (Burlington)</v>
          </cell>
        </row>
        <row r="491">
          <cell r="A491" t="str">
            <v>1918</v>
          </cell>
          <cell r="D491" t="str">
            <v>Sparta Township (Sussex)</v>
          </cell>
        </row>
        <row r="492">
          <cell r="A492" t="str">
            <v>1224</v>
          </cell>
          <cell r="D492" t="str">
            <v>Spotswood Borough (Middlesex)</v>
          </cell>
        </row>
        <row r="493">
          <cell r="A493" t="str">
            <v>1348</v>
          </cell>
          <cell r="D493" t="str">
            <v>Spring Lake Borough (Monmouth)</v>
          </cell>
        </row>
        <row r="494">
          <cell r="A494" t="str">
            <v>1349</v>
          </cell>
          <cell r="D494" t="str">
            <v>Spring Lake Heights Borough (Monmouth)</v>
          </cell>
        </row>
        <row r="495">
          <cell r="A495" t="str">
            <v>0334</v>
          </cell>
          <cell r="D495" t="str">
            <v>Springfield Township (Burlington)</v>
          </cell>
        </row>
        <row r="496">
          <cell r="A496" t="str">
            <v>2017</v>
          </cell>
          <cell r="D496" t="str">
            <v>Springfield Township (Union)</v>
          </cell>
        </row>
        <row r="497">
          <cell r="A497" t="str">
            <v>1530</v>
          </cell>
          <cell r="D497" t="str">
            <v>Stafford Township (Ocean)</v>
          </cell>
        </row>
        <row r="498">
          <cell r="A498" t="str">
            <v>1919</v>
          </cell>
          <cell r="D498" t="str">
            <v>Stanhope Borough (Sussex)</v>
          </cell>
        </row>
        <row r="499">
          <cell r="A499" t="str">
            <v>1920</v>
          </cell>
          <cell r="D499" t="str">
            <v>Stillwater Township (Sussex)</v>
          </cell>
        </row>
        <row r="500">
          <cell r="A500" t="str">
            <v>1023</v>
          </cell>
          <cell r="D500" t="str">
            <v>Stockton Borough (Hunterdon)</v>
          </cell>
        </row>
        <row r="501">
          <cell r="A501" t="str">
            <v>0510</v>
          </cell>
          <cell r="D501" t="str">
            <v>Stone Harbor Borough (Cape May)</v>
          </cell>
        </row>
        <row r="502">
          <cell r="A502" t="str">
            <v>0612</v>
          </cell>
          <cell r="D502" t="str">
            <v>Stow Creek Township (Cumberland)</v>
          </cell>
        </row>
        <row r="503">
          <cell r="A503" t="str">
            <v>0432</v>
          </cell>
          <cell r="D503" t="str">
            <v>Stratford Borough (Camden)</v>
          </cell>
        </row>
        <row r="504">
          <cell r="A504" t="str">
            <v>2018</v>
          </cell>
          <cell r="D504" t="str">
            <v>Summit City (Union)</v>
          </cell>
        </row>
        <row r="505">
          <cell r="A505" t="str">
            <v>1531</v>
          </cell>
          <cell r="D505" t="str">
            <v>Surf City Borough (Ocean)</v>
          </cell>
        </row>
        <row r="506">
          <cell r="A506" t="str">
            <v>1921</v>
          </cell>
          <cell r="D506" t="str">
            <v>Sussex Borough (Sussex)</v>
          </cell>
        </row>
        <row r="507">
          <cell r="A507" t="str">
            <v>1900</v>
          </cell>
          <cell r="D507" t="str">
            <v>Sussex County (Sussex)</v>
          </cell>
        </row>
        <row r="508">
          <cell r="A508" t="str">
            <v>0817</v>
          </cell>
          <cell r="D508" t="str">
            <v>Swedesboro Borough (Gloucester)</v>
          </cell>
        </row>
        <row r="509">
          <cell r="A509" t="str">
            <v>0335</v>
          </cell>
          <cell r="D509" t="str">
            <v>Tabernacle Township (Burlington)</v>
          </cell>
        </row>
        <row r="510">
          <cell r="A510" t="str">
            <v>0433</v>
          </cell>
          <cell r="D510" t="str">
            <v>Tavistock Borough (Camden)</v>
          </cell>
        </row>
        <row r="511">
          <cell r="A511" t="str">
            <v>0260</v>
          </cell>
          <cell r="D511" t="str">
            <v>Teaneck Township (Bergen)</v>
          </cell>
        </row>
        <row r="512">
          <cell r="A512" t="str">
            <v>0261</v>
          </cell>
          <cell r="D512" t="str">
            <v>Tenafly Borough (Bergen)</v>
          </cell>
        </row>
        <row r="513">
          <cell r="A513" t="str">
            <v>0262</v>
          </cell>
          <cell r="D513" t="str">
            <v>Teterboro Borough (Bergen)</v>
          </cell>
        </row>
        <row r="514">
          <cell r="A514" t="str">
            <v>1024</v>
          </cell>
          <cell r="D514" t="str">
            <v>Tewksbury Township (Hunterdon)</v>
          </cell>
        </row>
        <row r="515">
          <cell r="A515" t="str">
            <v>1336</v>
          </cell>
          <cell r="D515" t="str">
            <v>Tinton Falls Borough (Monmouth)</v>
          </cell>
        </row>
        <row r="516">
          <cell r="A516" t="str">
            <v>1507</v>
          </cell>
          <cell r="D516" t="str">
            <v>Toms River Township (Ocean)</v>
          </cell>
        </row>
        <row r="517">
          <cell r="A517" t="str">
            <v>1612</v>
          </cell>
          <cell r="D517" t="str">
            <v>Totowa Borough (Passaic)</v>
          </cell>
        </row>
        <row r="518">
          <cell r="A518" t="str">
            <v>1111</v>
          </cell>
          <cell r="D518" t="str">
            <v>Trenton City (Mercer)</v>
          </cell>
        </row>
        <row r="519">
          <cell r="A519" t="str">
            <v>1532</v>
          </cell>
          <cell r="D519" t="str">
            <v>Tuckerton Borough (Ocean)</v>
          </cell>
        </row>
        <row r="520">
          <cell r="A520" t="str">
            <v>1350</v>
          </cell>
          <cell r="D520" t="str">
            <v>Union Beach Borough (Monmouth)</v>
          </cell>
        </row>
        <row r="521">
          <cell r="A521" t="str">
            <v>0910</v>
          </cell>
          <cell r="D521" t="str">
            <v>Union City City (Hudson)</v>
          </cell>
        </row>
        <row r="522">
          <cell r="A522" t="str">
            <v>2000</v>
          </cell>
          <cell r="D522" t="str">
            <v>Union County (Union)</v>
          </cell>
        </row>
        <row r="523">
          <cell r="A523" t="str">
            <v>1025</v>
          </cell>
          <cell r="D523" t="str">
            <v>Union Township (Hunterdon)</v>
          </cell>
        </row>
        <row r="524">
          <cell r="A524" t="str">
            <v>2019</v>
          </cell>
          <cell r="D524" t="str">
            <v>Union Township (Union)</v>
          </cell>
        </row>
        <row r="525">
          <cell r="A525" t="str">
            <v>0613</v>
          </cell>
          <cell r="D525" t="str">
            <v>Upper Deerfield Township (Cumberland)</v>
          </cell>
        </row>
        <row r="526">
          <cell r="A526" t="str">
            <v>1351</v>
          </cell>
          <cell r="D526" t="str">
            <v>Upper Freehold Township (Monmouth)</v>
          </cell>
        </row>
        <row r="527">
          <cell r="A527" t="str">
            <v>1714</v>
          </cell>
          <cell r="D527" t="str">
            <v>Upper Pittsgrove Township (Salem)</v>
          </cell>
        </row>
        <row r="528">
          <cell r="A528" t="str">
            <v>0263</v>
          </cell>
          <cell r="D528" t="str">
            <v>Upper Saddle River Borough (Bergen)</v>
          </cell>
        </row>
        <row r="529">
          <cell r="A529" t="str">
            <v>0511</v>
          </cell>
          <cell r="D529" t="str">
            <v>Upper Township (Cape May)</v>
          </cell>
        </row>
        <row r="530">
          <cell r="A530" t="str">
            <v>0122</v>
          </cell>
          <cell r="D530" t="str">
            <v>Ventnor City (Atlantic)</v>
          </cell>
        </row>
        <row r="531">
          <cell r="A531" t="str">
            <v>1922</v>
          </cell>
          <cell r="D531" t="str">
            <v>Vernon Township (Sussex)</v>
          </cell>
        </row>
        <row r="532">
          <cell r="A532" t="str">
            <v>0720</v>
          </cell>
          <cell r="D532" t="str">
            <v>Verona Township (Essex)</v>
          </cell>
        </row>
        <row r="533">
          <cell r="A533" t="str">
            <v>1437</v>
          </cell>
          <cell r="D533" t="str">
            <v>Victory Gardens Borough (Morris)</v>
          </cell>
        </row>
        <row r="534">
          <cell r="A534" t="str">
            <v>0614</v>
          </cell>
          <cell r="D534" t="str">
            <v>Vineland City (Cumberland)</v>
          </cell>
        </row>
        <row r="535">
          <cell r="A535" t="str">
            <v>0434</v>
          </cell>
          <cell r="D535" t="str">
            <v>Voorhees Township (Camden)</v>
          </cell>
        </row>
        <row r="536">
          <cell r="A536" t="str">
            <v>0264</v>
          </cell>
          <cell r="D536" t="str">
            <v>Waldwick Borough (Bergen)</v>
          </cell>
        </row>
        <row r="537">
          <cell r="A537" t="str">
            <v>1352</v>
          </cell>
          <cell r="D537" t="str">
            <v>Wall Township (Monmouth)</v>
          </cell>
        </row>
        <row r="538">
          <cell r="A538" t="str">
            <v>0265</v>
          </cell>
          <cell r="D538" t="str">
            <v>Wallington Borough (Bergen)</v>
          </cell>
        </row>
        <row r="539">
          <cell r="A539" t="str">
            <v>1923</v>
          </cell>
          <cell r="D539" t="str">
            <v>Walpack Township (Sussex)</v>
          </cell>
        </row>
        <row r="540">
          <cell r="A540" t="str">
            <v>1613</v>
          </cell>
          <cell r="D540" t="str">
            <v>Wanaque Borough (Passaic)</v>
          </cell>
        </row>
        <row r="541">
          <cell r="A541" t="str">
            <v>1924</v>
          </cell>
          <cell r="D541" t="str">
            <v>Wantage Township (Sussex)</v>
          </cell>
        </row>
        <row r="542">
          <cell r="A542" t="str">
            <v>2100</v>
          </cell>
          <cell r="D542" t="str">
            <v>Warren County (Warren)</v>
          </cell>
        </row>
        <row r="543">
          <cell r="A543" t="str">
            <v>1820</v>
          </cell>
          <cell r="D543" t="str">
            <v>Warren Township (Somerset)</v>
          </cell>
        </row>
        <row r="544">
          <cell r="A544" t="str">
            <v>2121</v>
          </cell>
          <cell r="D544" t="str">
            <v>Washington Borough (Warren)</v>
          </cell>
        </row>
        <row r="545">
          <cell r="A545" t="str">
            <v>0266</v>
          </cell>
          <cell r="D545" t="str">
            <v>Washington Township (Bergen)</v>
          </cell>
        </row>
        <row r="546">
          <cell r="A546" t="str">
            <v>0336</v>
          </cell>
          <cell r="D546" t="str">
            <v>Washington Township (Burlington)</v>
          </cell>
        </row>
        <row r="547">
          <cell r="A547" t="str">
            <v>0818</v>
          </cell>
          <cell r="D547" t="str">
            <v>Washington Township (Gloucester)</v>
          </cell>
        </row>
        <row r="548">
          <cell r="A548" t="str">
            <v>1438</v>
          </cell>
          <cell r="D548" t="str">
            <v>Washington Township (Morris)</v>
          </cell>
        </row>
        <row r="549">
          <cell r="A549" t="str">
            <v>2122</v>
          </cell>
          <cell r="D549" t="str">
            <v>Washington Township (Warren)</v>
          </cell>
        </row>
        <row r="550">
          <cell r="A550" t="str">
            <v>1821</v>
          </cell>
          <cell r="D550" t="str">
            <v>Watchung Borough (Somerset)</v>
          </cell>
        </row>
        <row r="551">
          <cell r="A551" t="str">
            <v>0435</v>
          </cell>
          <cell r="D551" t="str">
            <v>Waterford Township (Camden)</v>
          </cell>
        </row>
        <row r="552">
          <cell r="A552" t="str">
            <v>1614</v>
          </cell>
          <cell r="D552" t="str">
            <v>Wayne Township (Passaic)</v>
          </cell>
        </row>
        <row r="553">
          <cell r="A553" t="str">
            <v>0911</v>
          </cell>
          <cell r="D553" t="str">
            <v>Weehawken Township (Hudson)</v>
          </cell>
        </row>
        <row r="554">
          <cell r="A554" t="str">
            <v>0819</v>
          </cell>
          <cell r="D554" t="str">
            <v>Wenonah Borough (Gloucester)</v>
          </cell>
        </row>
        <row r="555">
          <cell r="A555" t="str">
            <v>1026</v>
          </cell>
          <cell r="D555" t="str">
            <v>West Amwell Township (Hunterdon)</v>
          </cell>
        </row>
        <row r="556">
          <cell r="A556" t="str">
            <v>0721</v>
          </cell>
          <cell r="D556" t="str">
            <v>West Caldwell Township (Essex)</v>
          </cell>
        </row>
        <row r="557">
          <cell r="A557" t="str">
            <v>0512</v>
          </cell>
          <cell r="D557" t="str">
            <v>West Cape May Borough (Cape May)</v>
          </cell>
        </row>
        <row r="558">
          <cell r="A558" t="str">
            <v>0820</v>
          </cell>
          <cell r="D558" t="str">
            <v>West Deptford Township (Gloucester)</v>
          </cell>
        </row>
        <row r="559">
          <cell r="A559" t="str">
            <v>1353</v>
          </cell>
          <cell r="D559" t="str">
            <v>West Long Branch Borough (Monmouth)</v>
          </cell>
        </row>
        <row r="560">
          <cell r="A560" t="str">
            <v>1615</v>
          </cell>
          <cell r="D560" t="str">
            <v>West Milford Township (Passaic)</v>
          </cell>
        </row>
        <row r="561">
          <cell r="A561" t="str">
            <v>0912</v>
          </cell>
          <cell r="D561" t="str">
            <v>West New York Town (Hudson)</v>
          </cell>
        </row>
        <row r="562">
          <cell r="A562" t="str">
            <v>0722</v>
          </cell>
          <cell r="D562" t="str">
            <v>West Orange Township (Essex)</v>
          </cell>
        </row>
        <row r="563">
          <cell r="A563" t="str">
            <v>0513</v>
          </cell>
          <cell r="D563" t="str">
            <v>West Wildwood Borough (Cape May)</v>
          </cell>
        </row>
        <row r="564">
          <cell r="A564" t="str">
            <v>1113</v>
          </cell>
          <cell r="D564" t="str">
            <v>West Windsor Township (Mercer)</v>
          </cell>
        </row>
        <row r="565">
          <cell r="A565" t="str">
            <v>0337</v>
          </cell>
          <cell r="D565" t="str">
            <v>Westampton Township (Burlington)</v>
          </cell>
        </row>
        <row r="566">
          <cell r="A566" t="str">
            <v>2020</v>
          </cell>
          <cell r="D566" t="str">
            <v>Westfield Town (Union)</v>
          </cell>
        </row>
        <row r="567">
          <cell r="A567" t="str">
            <v>0821</v>
          </cell>
          <cell r="D567" t="str">
            <v>Westville Borough (Gloucester)</v>
          </cell>
        </row>
        <row r="568">
          <cell r="A568" t="str">
            <v>0267</v>
          </cell>
          <cell r="D568" t="str">
            <v>Westwood Borough (Bergen)</v>
          </cell>
        </row>
        <row r="569">
          <cell r="A569" t="str">
            <v>0123</v>
          </cell>
          <cell r="D569" t="str">
            <v>Weymouth Township (Atlantic)</v>
          </cell>
        </row>
        <row r="570">
          <cell r="A570" t="str">
            <v>1439</v>
          </cell>
          <cell r="D570" t="str">
            <v>Wharton Borough (Morris)</v>
          </cell>
        </row>
        <row r="571">
          <cell r="A571" t="str">
            <v>2123</v>
          </cell>
          <cell r="D571" t="str">
            <v>White Township (Warren)</v>
          </cell>
        </row>
        <row r="572">
          <cell r="A572" t="str">
            <v>0514</v>
          </cell>
          <cell r="D572" t="str">
            <v>Wildwood City (Cape May)</v>
          </cell>
        </row>
        <row r="573">
          <cell r="A573" t="str">
            <v>0515</v>
          </cell>
          <cell r="D573" t="str">
            <v>Wildwood Crest Borough (Cape May)</v>
          </cell>
        </row>
        <row r="574">
          <cell r="A574" t="str">
            <v>0338</v>
          </cell>
          <cell r="D574" t="str">
            <v>Willingboro Township (Burlington)</v>
          </cell>
        </row>
        <row r="575">
          <cell r="A575" t="str">
            <v>2021</v>
          </cell>
          <cell r="D575" t="str">
            <v>Winfield Township (Union)</v>
          </cell>
        </row>
        <row r="576">
          <cell r="A576" t="str">
            <v>0436</v>
          </cell>
          <cell r="D576" t="str">
            <v>Winslow Township (Camden)</v>
          </cell>
        </row>
        <row r="577">
          <cell r="A577" t="str">
            <v>0516</v>
          </cell>
          <cell r="D577" t="str">
            <v>Woodbine Borough (Cape May)</v>
          </cell>
        </row>
        <row r="578">
          <cell r="A578" t="str">
            <v>1225</v>
          </cell>
          <cell r="D578" t="str">
            <v>Woodbridge Township (Middlesex)</v>
          </cell>
        </row>
        <row r="579">
          <cell r="A579" t="str">
            <v>0822</v>
          </cell>
          <cell r="D579" t="str">
            <v>Woodbury City (Gloucester)</v>
          </cell>
        </row>
        <row r="580">
          <cell r="A580" t="str">
            <v>0823</v>
          </cell>
          <cell r="D580" t="str">
            <v>Woodbury Heights Borough (Gloucester)</v>
          </cell>
        </row>
        <row r="581">
          <cell r="A581" t="str">
            <v>0268</v>
          </cell>
          <cell r="D581" t="str">
            <v>Woodcliff Lake Borough (Bergen)</v>
          </cell>
        </row>
        <row r="582">
          <cell r="A582" t="str">
            <v>1616</v>
          </cell>
          <cell r="D582" t="str">
            <v>Woodland Park Borough (Passaic)</v>
          </cell>
        </row>
        <row r="583">
          <cell r="A583" t="str">
            <v>0339</v>
          </cell>
          <cell r="D583" t="str">
            <v>Woodland Township (Burlington)</v>
          </cell>
        </row>
        <row r="584">
          <cell r="A584" t="str">
            <v>0437</v>
          </cell>
          <cell r="D584" t="str">
            <v>Woodlynne Borough (Camden)</v>
          </cell>
        </row>
        <row r="585">
          <cell r="A585" t="str">
            <v>0269</v>
          </cell>
          <cell r="D585" t="str">
            <v>Wood-Ridge Borough (Bergen)</v>
          </cell>
        </row>
        <row r="586">
          <cell r="A586" t="str">
            <v>1715</v>
          </cell>
          <cell r="D586" t="str">
            <v>Woodstown Borough (Salem)</v>
          </cell>
        </row>
        <row r="587">
          <cell r="A587" t="str">
            <v>0824</v>
          </cell>
          <cell r="D587" t="str">
            <v>Woolwich Township (Gloucester)</v>
          </cell>
        </row>
        <row r="588">
          <cell r="A588" t="str">
            <v>0340</v>
          </cell>
          <cell r="D588" t="str">
            <v>Wrightstown Borough (Burlington)</v>
          </cell>
        </row>
        <row r="589">
          <cell r="A589" t="str">
            <v>0270</v>
          </cell>
          <cell r="D589" t="str">
            <v>Wyckoff Township (Bergen)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Info"/>
      <sheetName val="Reserve"/>
      <sheetName val="Summary"/>
      <sheetName val="Tax Rate"/>
      <sheetName val="Test"/>
      <sheetName val="Sheet A"/>
      <sheetName val="1"/>
      <sheetName val="1a"/>
      <sheetName val="2"/>
      <sheetName val="3"/>
      <sheetName val="3a"/>
      <sheetName val="3b"/>
      <sheetName val="3c Cap Cal"/>
      <sheetName val="3d"/>
      <sheetName val="3e"/>
      <sheetName val="Revenues"/>
      <sheetName val="12"/>
      <sheetName val="13"/>
      <sheetName val="14"/>
      <sheetName val="15"/>
      <sheetName val="15a"/>
      <sheetName val="15b"/>
      <sheetName val="15c"/>
      <sheetName val="15d"/>
      <sheetName val="15e"/>
      <sheetName val="15f"/>
      <sheetName val="15g"/>
      <sheetName val="16"/>
      <sheetName val="17"/>
      <sheetName val="18"/>
      <sheetName val="19"/>
      <sheetName val="20"/>
      <sheetName val="20a"/>
      <sheetName val="21"/>
      <sheetName val="22"/>
      <sheetName val="23"/>
      <sheetName val="24"/>
      <sheetName val="24a"/>
      <sheetName val="25"/>
      <sheetName val="26"/>
      <sheetName val="26a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0a"/>
      <sheetName val="40b"/>
      <sheetName val="40c"/>
      <sheetName val="40d"/>
      <sheetName val="41"/>
      <sheetName val="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F17">
            <v>60000</v>
          </cell>
          <cell r="H17">
            <v>60000</v>
          </cell>
          <cell r="L17">
            <v>60000</v>
          </cell>
          <cell r="N17">
            <v>60000</v>
          </cell>
          <cell r="P17">
            <v>0</v>
          </cell>
        </row>
        <row r="18">
          <cell r="F18">
            <v>15000</v>
          </cell>
          <cell r="H18">
            <v>15000</v>
          </cell>
          <cell r="L18">
            <v>15000</v>
          </cell>
          <cell r="N18">
            <v>15000</v>
          </cell>
          <cell r="P18">
            <v>0</v>
          </cell>
        </row>
        <row r="20">
          <cell r="F20">
            <v>65119</v>
          </cell>
          <cell r="H20">
            <v>56051</v>
          </cell>
          <cell r="L20">
            <v>56051</v>
          </cell>
          <cell r="N20">
            <v>56051</v>
          </cell>
          <cell r="P20">
            <v>0</v>
          </cell>
        </row>
        <row r="23">
          <cell r="F23">
            <v>5606.01</v>
          </cell>
          <cell r="H23">
            <v>16173.74</v>
          </cell>
          <cell r="L23">
            <v>16173.74</v>
          </cell>
          <cell r="N23">
            <v>16173.74</v>
          </cell>
          <cell r="P23">
            <v>0</v>
          </cell>
        </row>
      </sheetData>
      <sheetData sheetId="38">
        <row r="14">
          <cell r="F14">
            <v>15000</v>
          </cell>
          <cell r="H14">
            <v>15000</v>
          </cell>
          <cell r="L14">
            <v>15000</v>
          </cell>
          <cell r="N14">
            <v>15000</v>
          </cell>
          <cell r="P14">
            <v>0</v>
          </cell>
        </row>
        <row r="16">
          <cell r="F16">
            <v>100000</v>
          </cell>
          <cell r="H16">
            <v>125000</v>
          </cell>
          <cell r="L16">
            <v>125000</v>
          </cell>
          <cell r="N16">
            <v>125000</v>
          </cell>
          <cell r="P16">
            <v>0</v>
          </cell>
        </row>
        <row r="17">
          <cell r="F17">
            <v>20000</v>
          </cell>
          <cell r="H17">
            <v>40000</v>
          </cell>
          <cell r="L17">
            <v>40000</v>
          </cell>
          <cell r="N17">
            <v>40000</v>
          </cell>
          <cell r="P17">
            <v>0</v>
          </cell>
        </row>
        <row r="19">
          <cell r="H19">
            <v>17700</v>
          </cell>
          <cell r="L19">
            <v>17700</v>
          </cell>
          <cell r="N19">
            <v>17700</v>
          </cell>
          <cell r="P19">
            <v>0</v>
          </cell>
        </row>
        <row r="20">
          <cell r="H20">
            <v>5900</v>
          </cell>
          <cell r="L20">
            <v>5900</v>
          </cell>
          <cell r="N20">
            <v>5900</v>
          </cell>
          <cell r="P20">
            <v>0</v>
          </cell>
        </row>
        <row r="22">
          <cell r="H22">
            <v>80000</v>
          </cell>
          <cell r="L22">
            <v>80000</v>
          </cell>
          <cell r="N22">
            <v>80000</v>
          </cell>
          <cell r="P22">
            <v>0</v>
          </cell>
        </row>
        <row r="23">
          <cell r="H23">
            <v>4196.04</v>
          </cell>
          <cell r="L23">
            <v>4196.04</v>
          </cell>
          <cell r="N23">
            <v>4196.04</v>
          </cell>
          <cell r="P23">
            <v>0</v>
          </cell>
        </row>
      </sheetData>
      <sheetData sheetId="39">
        <row r="15">
          <cell r="H15">
            <v>67500</v>
          </cell>
          <cell r="L15">
            <v>67500</v>
          </cell>
          <cell r="N15">
            <v>67500</v>
          </cell>
          <cell r="P15">
            <v>0</v>
          </cell>
        </row>
        <row r="16">
          <cell r="H16">
            <v>7500</v>
          </cell>
          <cell r="L16">
            <v>7500</v>
          </cell>
          <cell r="N16">
            <v>7500</v>
          </cell>
          <cell r="P16">
            <v>0</v>
          </cell>
        </row>
        <row r="22">
          <cell r="F22">
            <v>12000</v>
          </cell>
          <cell r="H22">
            <v>4500</v>
          </cell>
          <cell r="L22">
            <v>4500</v>
          </cell>
          <cell r="P22">
            <v>0</v>
          </cell>
        </row>
        <row r="24">
          <cell r="F24">
            <v>327898.01</v>
          </cell>
          <cell r="H24">
            <v>549229.32999999996</v>
          </cell>
          <cell r="J24">
            <v>0</v>
          </cell>
          <cell r="L24">
            <v>549229.32999999996</v>
          </cell>
          <cell r="N24">
            <v>544729.32999999996</v>
          </cell>
          <cell r="P24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96"/>
  <sheetViews>
    <sheetView tabSelected="1" topLeftCell="A54" workbookViewId="0">
      <selection activeCell="Q54" sqref="Q1:AG1048576"/>
    </sheetView>
  </sheetViews>
  <sheetFormatPr defaultColWidth="9.140625" defaultRowHeight="12.75" x14ac:dyDescent="0.2"/>
  <cols>
    <col min="1" max="2" width="3.140625" style="1" customWidth="1"/>
    <col min="3" max="3" width="0.5703125" style="1" customWidth="1"/>
    <col min="4" max="4" width="2.140625" style="1" customWidth="1"/>
    <col min="5" max="5" width="6.28515625" style="1" customWidth="1"/>
    <col min="6" max="6" width="14.28515625" style="1" customWidth="1"/>
    <col min="7" max="7" width="3.7109375" style="1" customWidth="1"/>
    <col min="8" max="8" width="19.140625" style="1" customWidth="1"/>
    <col min="9" max="9" width="1" style="1" customWidth="1"/>
    <col min="10" max="10" width="3" style="1" customWidth="1"/>
    <col min="11" max="11" width="0.5703125" style="1" customWidth="1"/>
    <col min="12" max="12" width="17.7109375" style="1" customWidth="1"/>
    <col min="13" max="13" width="3.28515625" style="1" customWidth="1"/>
    <col min="14" max="14" width="17.140625" style="1" customWidth="1"/>
    <col min="15" max="15" width="3.140625" style="1" customWidth="1"/>
    <col min="16" max="16" width="0.5703125" style="1" customWidth="1"/>
    <col min="17" max="17" width="17.28515625" style="1" hidden="1" customWidth="1"/>
    <col min="18" max="18" width="0.5703125" style="1" hidden="1" customWidth="1"/>
    <col min="19" max="19" width="2.42578125" style="1" hidden="1" customWidth="1"/>
    <col min="20" max="20" width="15.7109375" style="1" hidden="1" customWidth="1"/>
    <col min="21" max="21" width="1.85546875" style="1" hidden="1" customWidth="1"/>
    <col min="22" max="22" width="17.28515625" style="1" hidden="1" customWidth="1"/>
    <col min="23" max="23" width="3" style="1" hidden="1" customWidth="1"/>
    <col min="24" max="26" width="15.7109375" style="1" hidden="1" customWidth="1"/>
    <col min="27" max="33" width="0" style="1" hidden="1" customWidth="1"/>
    <col min="34" max="16384" width="9.140625" style="1"/>
  </cols>
  <sheetData>
    <row r="1" spans="3:24" ht="28.5" customHeight="1" x14ac:dyDescent="0.3"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/>
      <c r="S1" s="4"/>
      <c r="T1" s="4"/>
      <c r="U1" s="4"/>
      <c r="V1" s="4"/>
    </row>
    <row r="2" spans="3:24" ht="15" customHeight="1" x14ac:dyDescent="0.3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4"/>
      <c r="S2" s="4"/>
      <c r="T2" s="4"/>
      <c r="U2" s="4"/>
      <c r="V2" s="4"/>
    </row>
    <row r="3" spans="3:24" ht="20.100000000000001" customHeight="1" x14ac:dyDescent="0.3">
      <c r="D3" s="6" t="s">
        <v>1</v>
      </c>
      <c r="E3" s="6"/>
      <c r="F3" s="7" t="str">
        <f>+[1]Information!E9</f>
        <v>BOROUGH</v>
      </c>
      <c r="G3" s="7"/>
      <c r="H3" s="7"/>
      <c r="I3" s="8" t="s">
        <v>2</v>
      </c>
      <c r="J3" s="8"/>
      <c r="K3" s="9"/>
      <c r="L3" s="10" t="str">
        <f>+[1]Information!E8</f>
        <v>AVALON</v>
      </c>
      <c r="M3" s="10"/>
      <c r="N3" s="11" t="s">
        <v>3</v>
      </c>
      <c r="O3" s="12"/>
      <c r="P3" s="3"/>
      <c r="Q3" s="3"/>
      <c r="R3" s="4"/>
      <c r="S3" s="4"/>
      <c r="T3" s="4"/>
      <c r="U3" s="4"/>
      <c r="V3" s="4"/>
    </row>
    <row r="4" spans="3:24" ht="20.100000000000001" customHeight="1" x14ac:dyDescent="0.3">
      <c r="D4" s="13"/>
      <c r="E4" s="7" t="str">
        <f>+[1]Information!E7</f>
        <v>CAPE MAY</v>
      </c>
      <c r="F4" s="7"/>
      <c r="G4" s="13"/>
      <c r="H4" s="6" t="s">
        <v>4</v>
      </c>
      <c r="I4" s="6"/>
      <c r="J4" s="6"/>
      <c r="K4" s="6"/>
      <c r="L4" s="12"/>
      <c r="M4" s="12"/>
      <c r="N4" s="12"/>
      <c r="O4" s="12"/>
      <c r="P4" s="3"/>
      <c r="Q4" s="3"/>
      <c r="R4" s="4"/>
      <c r="S4" s="4"/>
      <c r="T4" s="4"/>
      <c r="U4" s="4"/>
      <c r="V4" s="4"/>
    </row>
    <row r="5" spans="3:24" ht="20.100000000000001" customHeight="1" x14ac:dyDescent="0.3">
      <c r="D5" s="14"/>
      <c r="E5" s="14"/>
      <c r="F5" s="15"/>
      <c r="G5" s="15"/>
      <c r="H5" s="6"/>
      <c r="I5" s="6"/>
      <c r="J5" s="6"/>
      <c r="K5" s="6"/>
      <c r="L5" s="12"/>
      <c r="M5" s="12"/>
      <c r="N5" s="12"/>
      <c r="O5" s="12"/>
      <c r="P5" s="3"/>
      <c r="Q5" s="3"/>
      <c r="R5" s="4"/>
      <c r="S5" s="4"/>
      <c r="T5" s="4"/>
      <c r="U5" s="4"/>
      <c r="V5" s="4"/>
    </row>
    <row r="6" spans="3:24" ht="20.100000000000001" customHeight="1" x14ac:dyDescent="0.3">
      <c r="D6" s="2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4"/>
      <c r="S6" s="4"/>
      <c r="T6" s="4"/>
      <c r="U6" s="4"/>
      <c r="V6" s="4"/>
    </row>
    <row r="7" spans="3:24" x14ac:dyDescent="0.2">
      <c r="P7" s="4"/>
      <c r="Q7" s="4"/>
      <c r="R7" s="4"/>
      <c r="S7" s="4"/>
      <c r="T7" s="4"/>
      <c r="U7" s="4"/>
      <c r="V7" s="4"/>
    </row>
    <row r="8" spans="3:24" ht="3" customHeight="1" x14ac:dyDescent="0.2"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4"/>
      <c r="R8" s="4"/>
      <c r="S8" s="4"/>
      <c r="T8" s="4"/>
      <c r="U8" s="4"/>
      <c r="V8" s="4"/>
    </row>
    <row r="9" spans="3:24" ht="15" customHeight="1" x14ac:dyDescent="0.2">
      <c r="C9" s="19"/>
      <c r="D9" s="20" t="s">
        <v>6</v>
      </c>
      <c r="E9" s="21"/>
      <c r="F9" s="21"/>
      <c r="G9" s="21"/>
      <c r="H9" s="21"/>
      <c r="I9" s="21"/>
      <c r="J9" s="21"/>
      <c r="K9" s="22"/>
      <c r="L9" s="23" t="s">
        <v>7</v>
      </c>
      <c r="M9" s="24"/>
      <c r="N9" s="24"/>
      <c r="O9" s="25"/>
      <c r="P9" s="26"/>
      <c r="Q9" s="4"/>
      <c r="R9" s="4"/>
      <c r="S9" s="4"/>
      <c r="T9" s="4"/>
      <c r="U9" s="4"/>
      <c r="V9" s="4" t="s">
        <v>8</v>
      </c>
      <c r="W9" s="4"/>
      <c r="X9" s="4"/>
    </row>
    <row r="10" spans="3:24" ht="15" customHeight="1" x14ac:dyDescent="0.2">
      <c r="C10" s="19"/>
      <c r="D10" s="27"/>
      <c r="E10" s="28"/>
      <c r="F10" s="28"/>
      <c r="G10" s="28"/>
      <c r="H10" s="28"/>
      <c r="I10" s="28"/>
      <c r="J10" s="28"/>
      <c r="K10" s="29"/>
      <c r="L10" s="30">
        <v>2017</v>
      </c>
      <c r="M10" s="31"/>
      <c r="N10" s="30">
        <v>2016</v>
      </c>
      <c r="O10" s="32"/>
      <c r="P10" s="33"/>
      <c r="Q10" s="34"/>
      <c r="R10" s="4"/>
      <c r="S10" s="4"/>
      <c r="T10" s="4"/>
      <c r="U10" s="4"/>
      <c r="V10" s="34" t="s">
        <v>8</v>
      </c>
      <c r="W10" s="34"/>
      <c r="X10" s="34" t="s">
        <v>8</v>
      </c>
    </row>
    <row r="11" spans="3:24" x14ac:dyDescent="0.2">
      <c r="C11" s="19"/>
      <c r="D11" s="35" t="s">
        <v>9</v>
      </c>
      <c r="E11" s="36" t="s">
        <v>10</v>
      </c>
      <c r="F11" s="36"/>
      <c r="G11" s="36"/>
      <c r="H11" s="36"/>
      <c r="I11" s="36"/>
      <c r="J11" s="36"/>
      <c r="K11" s="37"/>
      <c r="L11" s="38">
        <f>+'[1]4'!I7</f>
        <v>4127153.25</v>
      </c>
      <c r="M11" s="36"/>
      <c r="N11" s="38">
        <f>+'[1]4'!J7</f>
        <v>4099386.16</v>
      </c>
      <c r="O11" s="39"/>
      <c r="P11" s="40"/>
      <c r="Q11" s="41"/>
      <c r="R11" s="41"/>
      <c r="S11" s="41"/>
      <c r="T11" s="41"/>
      <c r="U11" s="41"/>
      <c r="V11" s="4"/>
      <c r="W11" s="4"/>
      <c r="X11" s="4"/>
    </row>
    <row r="12" spans="3:24" x14ac:dyDescent="0.2">
      <c r="C12" s="19"/>
      <c r="D12" s="35" t="s">
        <v>11</v>
      </c>
      <c r="E12" s="36" t="s">
        <v>12</v>
      </c>
      <c r="F12" s="36"/>
      <c r="G12" s="36"/>
      <c r="H12" s="36"/>
      <c r="I12" s="36"/>
      <c r="J12" s="36"/>
      <c r="K12" s="37"/>
      <c r="L12" s="38">
        <f>+'[1]11'!I18</f>
        <v>3852564.37</v>
      </c>
      <c r="M12" s="36"/>
      <c r="N12" s="38">
        <f>+'[1]11'!J18</f>
        <v>2968423.05</v>
      </c>
      <c r="O12" s="39"/>
      <c r="P12" s="40"/>
      <c r="Q12" s="41"/>
      <c r="R12" s="41"/>
      <c r="S12" s="41"/>
      <c r="T12" s="41"/>
      <c r="U12" s="41"/>
      <c r="V12" s="4"/>
      <c r="W12" s="4"/>
      <c r="X12" s="4"/>
    </row>
    <row r="13" spans="3:24" x14ac:dyDescent="0.2">
      <c r="C13" s="19"/>
      <c r="D13" s="35" t="s">
        <v>13</v>
      </c>
      <c r="E13" s="36" t="s">
        <v>14</v>
      </c>
      <c r="F13" s="36"/>
      <c r="G13" s="36"/>
      <c r="H13" s="36"/>
      <c r="I13" s="36"/>
      <c r="J13" s="36"/>
      <c r="K13" s="37"/>
      <c r="L13" s="38">
        <f>+'[1]11'!I19</f>
        <v>400000</v>
      </c>
      <c r="M13" s="36"/>
      <c r="N13" s="38">
        <f>+'[1]11'!J19</f>
        <v>475000</v>
      </c>
      <c r="O13" s="39"/>
      <c r="P13" s="40"/>
      <c r="Q13" s="41"/>
      <c r="R13" s="41"/>
      <c r="S13" s="41"/>
      <c r="T13" s="41"/>
      <c r="U13" s="41"/>
      <c r="V13" s="4"/>
      <c r="W13" s="4"/>
      <c r="X13" s="4"/>
    </row>
    <row r="14" spans="3:24" x14ac:dyDescent="0.2">
      <c r="C14" s="19"/>
      <c r="D14" s="35" t="s">
        <v>15</v>
      </c>
      <c r="E14" s="36" t="s">
        <v>16</v>
      </c>
      <c r="F14" s="36"/>
      <c r="G14" s="36"/>
      <c r="H14" s="36"/>
      <c r="I14" s="36"/>
      <c r="J14" s="36"/>
      <c r="K14" s="37"/>
      <c r="L14" s="38">
        <f>+'[1]11'!I22</f>
        <v>16949999.999999996</v>
      </c>
      <c r="M14" s="36"/>
      <c r="N14" s="38">
        <f>+'[1]11'!J22</f>
        <v>16800000</v>
      </c>
      <c r="O14" s="39"/>
      <c r="P14" s="40"/>
      <c r="Q14" s="41"/>
      <c r="R14" s="41"/>
      <c r="S14" s="41"/>
      <c r="T14" s="41"/>
      <c r="U14" s="41"/>
      <c r="V14" s="4"/>
      <c r="W14" s="4"/>
      <c r="X14" s="4"/>
    </row>
    <row r="15" spans="3:24" x14ac:dyDescent="0.2">
      <c r="C15" s="19"/>
      <c r="D15" s="35"/>
      <c r="E15" s="36" t="s">
        <v>17</v>
      </c>
      <c r="F15" s="36"/>
      <c r="G15" s="36"/>
      <c r="H15" s="36"/>
      <c r="I15" s="36"/>
      <c r="J15" s="36"/>
      <c r="K15" s="37"/>
      <c r="L15" s="38">
        <f>+'[1]11'!I23</f>
        <v>0</v>
      </c>
      <c r="M15" s="36"/>
      <c r="N15" s="38">
        <f>+'[1]11'!J23</f>
        <v>0</v>
      </c>
      <c r="O15" s="39"/>
      <c r="P15" s="40"/>
      <c r="Q15" s="41"/>
      <c r="R15" s="41"/>
      <c r="S15" s="41"/>
      <c r="T15" s="41"/>
      <c r="U15" s="41"/>
      <c r="V15" s="4"/>
      <c r="W15" s="4"/>
      <c r="X15" s="4"/>
    </row>
    <row r="16" spans="3:24" ht="13.5" thickBot="1" x14ac:dyDescent="0.25">
      <c r="C16" s="19"/>
      <c r="D16" s="35"/>
      <c r="E16" s="36" t="s">
        <v>18</v>
      </c>
      <c r="F16" s="36"/>
      <c r="G16" s="36"/>
      <c r="H16" s="36"/>
      <c r="I16" s="36"/>
      <c r="J16" s="36"/>
      <c r="K16" s="37"/>
      <c r="L16" s="42">
        <f>+'[1]11'!I24</f>
        <v>2709591</v>
      </c>
      <c r="M16" s="36"/>
      <c r="N16" s="42">
        <f>+'[1]11'!J24</f>
        <v>2627096</v>
      </c>
      <c r="O16" s="39"/>
      <c r="P16" s="40"/>
      <c r="Q16" s="41"/>
      <c r="R16" s="41"/>
      <c r="S16" s="41"/>
      <c r="T16" s="41"/>
      <c r="U16" s="41"/>
      <c r="V16" s="4"/>
      <c r="W16" s="4"/>
      <c r="X16" s="4"/>
    </row>
    <row r="17" spans="3:24" ht="15" customHeight="1" thickTop="1" thickBot="1" x14ac:dyDescent="0.25">
      <c r="C17" s="19"/>
      <c r="D17" s="35"/>
      <c r="E17" s="36" t="s">
        <v>19</v>
      </c>
      <c r="F17" s="36"/>
      <c r="G17" s="36"/>
      <c r="H17" s="36"/>
      <c r="I17" s="36"/>
      <c r="J17" s="36"/>
      <c r="K17" s="37"/>
      <c r="L17" s="43">
        <f>SUM(L14:L16)</f>
        <v>19659590.999999996</v>
      </c>
      <c r="M17" s="36"/>
      <c r="N17" s="43">
        <f>SUM(N14:N16)</f>
        <v>19427096</v>
      </c>
      <c r="O17" s="39"/>
      <c r="P17" s="40"/>
      <c r="Q17" s="41"/>
      <c r="R17" s="41"/>
      <c r="S17" s="41"/>
      <c r="T17" s="41"/>
      <c r="U17" s="41"/>
      <c r="V17" s="4"/>
      <c r="W17" s="4"/>
      <c r="X17" s="4"/>
    </row>
    <row r="18" spans="3:24" ht="15" customHeight="1" thickTop="1" thickBot="1" x14ac:dyDescent="0.25">
      <c r="C18" s="19"/>
      <c r="D18" s="35" t="s">
        <v>20</v>
      </c>
      <c r="E18" s="36" t="s">
        <v>21</v>
      </c>
      <c r="F18" s="36"/>
      <c r="G18" s="36"/>
      <c r="H18" s="36"/>
      <c r="I18" s="36"/>
      <c r="J18" s="36"/>
      <c r="K18" s="37"/>
      <c r="L18" s="43">
        <f>SUM(L11:L13)+L17</f>
        <v>28039308.619999997</v>
      </c>
      <c r="M18" s="36"/>
      <c r="N18" s="43">
        <f>SUM(N11:N13)+N17</f>
        <v>26969905.210000001</v>
      </c>
      <c r="O18" s="39"/>
      <c r="P18" s="40"/>
      <c r="Q18" s="41"/>
      <c r="R18" s="41"/>
      <c r="S18" s="41"/>
      <c r="T18" s="44">
        <f>+L18+N18-'[1]11'!I26-'[1]11'!J26</f>
        <v>0</v>
      </c>
      <c r="U18" s="41"/>
      <c r="V18" s="4"/>
      <c r="W18" s="4"/>
      <c r="X18" s="4"/>
    </row>
    <row r="19" spans="3:24" ht="3" customHeight="1" thickTop="1" x14ac:dyDescent="0.2">
      <c r="C19" s="27"/>
      <c r="D19" s="45"/>
      <c r="E19" s="45"/>
      <c r="F19" s="45"/>
      <c r="G19" s="45"/>
      <c r="H19" s="46"/>
      <c r="I19" s="46"/>
      <c r="J19" s="46"/>
      <c r="K19" s="46"/>
      <c r="L19" s="46"/>
      <c r="M19" s="46"/>
      <c r="N19" s="46"/>
      <c r="O19" s="46"/>
      <c r="P19" s="47"/>
      <c r="Q19" s="41"/>
      <c r="R19" s="41"/>
      <c r="S19" s="41"/>
      <c r="T19" s="41"/>
      <c r="U19" s="41"/>
      <c r="V19" s="4"/>
      <c r="W19" s="4"/>
      <c r="X19" s="4"/>
    </row>
    <row r="20" spans="3:24" ht="20.100000000000001" customHeight="1" x14ac:dyDescent="0.2">
      <c r="D20" s="48"/>
      <c r="E20" s="48"/>
      <c r="F20" s="48"/>
      <c r="G20" s="48"/>
      <c r="H20" s="49"/>
      <c r="I20" s="49"/>
      <c r="J20" s="49"/>
      <c r="K20" s="49"/>
      <c r="L20" s="50"/>
      <c r="M20" s="49"/>
      <c r="N20" s="49"/>
      <c r="O20" s="49"/>
      <c r="P20" s="41"/>
      <c r="Q20" s="41"/>
      <c r="R20" s="41"/>
      <c r="S20" s="41"/>
      <c r="T20" s="41"/>
      <c r="U20" s="41"/>
      <c r="V20" s="4"/>
    </row>
    <row r="21" spans="3:24" ht="3" customHeight="1" x14ac:dyDescent="0.2">
      <c r="C21" s="16"/>
      <c r="D21" s="51"/>
      <c r="E21" s="51"/>
      <c r="F21" s="51"/>
      <c r="G21" s="51"/>
      <c r="H21" s="52"/>
      <c r="I21" s="52"/>
      <c r="J21" s="52"/>
      <c r="K21" s="52"/>
      <c r="L21" s="52"/>
      <c r="M21" s="52"/>
      <c r="N21" s="52"/>
      <c r="O21" s="52"/>
      <c r="P21" s="53"/>
      <c r="Q21" s="41"/>
      <c r="R21" s="41"/>
      <c r="S21" s="49"/>
      <c r="T21" s="49"/>
      <c r="U21" s="49"/>
    </row>
    <row r="22" spans="3:24" ht="15" customHeight="1" x14ac:dyDescent="0.2">
      <c r="C22" s="19"/>
      <c r="D22" s="54" t="s">
        <v>22</v>
      </c>
      <c r="E22" s="55"/>
      <c r="F22" s="55"/>
      <c r="G22" s="55"/>
      <c r="H22" s="55"/>
      <c r="I22" s="55"/>
      <c r="J22" s="55"/>
      <c r="K22" s="56"/>
      <c r="L22" s="57" t="s">
        <v>23</v>
      </c>
      <c r="M22" s="52"/>
      <c r="N22" s="57" t="s">
        <v>24</v>
      </c>
      <c r="O22" s="39"/>
      <c r="P22" s="58"/>
      <c r="Q22" s="59" t="s">
        <v>8</v>
      </c>
      <c r="R22" s="41"/>
      <c r="S22" s="41"/>
      <c r="T22" s="41"/>
      <c r="U22" s="34"/>
      <c r="V22" s="34"/>
      <c r="W22" s="60"/>
      <c r="X22" s="60"/>
    </row>
    <row r="23" spans="3:24" x14ac:dyDescent="0.2">
      <c r="C23" s="19"/>
      <c r="D23" s="35" t="s">
        <v>9</v>
      </c>
      <c r="E23" s="36" t="s">
        <v>25</v>
      </c>
      <c r="F23" s="36"/>
      <c r="G23" s="36" t="s">
        <v>26</v>
      </c>
      <c r="H23" s="36"/>
      <c r="I23" s="36"/>
      <c r="J23" s="36"/>
      <c r="K23" s="37"/>
      <c r="L23" s="38">
        <f>+'[1]17'!H25+'[1]25'!H25</f>
        <v>6455420.1600000001</v>
      </c>
      <c r="M23" s="36"/>
      <c r="N23" s="38">
        <f>+'[1]17'!I25+'[1]25'!I25</f>
        <v>6304432.2199999997</v>
      </c>
      <c r="O23" s="39"/>
      <c r="P23" s="40"/>
      <c r="Q23" s="41"/>
      <c r="R23" s="41"/>
      <c r="S23" s="41"/>
      <c r="T23" s="41"/>
      <c r="U23" s="41"/>
      <c r="V23" s="41"/>
      <c r="W23" s="49"/>
      <c r="X23" s="49"/>
    </row>
    <row r="24" spans="3:24" x14ac:dyDescent="0.2">
      <c r="C24" s="19"/>
      <c r="D24" s="35"/>
      <c r="E24" s="36"/>
      <c r="F24" s="36"/>
      <c r="G24" s="36" t="s">
        <v>27</v>
      </c>
      <c r="H24" s="36"/>
      <c r="I24" s="36"/>
      <c r="J24" s="36"/>
      <c r="K24" s="37"/>
      <c r="L24" s="38">
        <f>+'[1]17'!H26+'[1]25'!H26</f>
        <v>9743521.1699999999</v>
      </c>
      <c r="M24" s="36"/>
      <c r="N24" s="38">
        <f>+'[1]17'!I26+'[1]25'!I26+'[1]14'!J15</f>
        <v>9873558.8200000003</v>
      </c>
      <c r="O24" s="39"/>
      <c r="P24" s="61"/>
      <c r="Q24" s="62"/>
      <c r="R24" s="62"/>
      <c r="S24" s="62"/>
      <c r="T24" s="62"/>
      <c r="U24" s="41"/>
      <c r="V24" s="41"/>
      <c r="W24" s="49"/>
      <c r="X24" s="49"/>
    </row>
    <row r="25" spans="3:24" x14ac:dyDescent="0.2">
      <c r="C25" s="19"/>
      <c r="D25" s="35" t="s">
        <v>11</v>
      </c>
      <c r="E25" s="36" t="s">
        <v>28</v>
      </c>
      <c r="F25" s="36"/>
      <c r="G25" s="36"/>
      <c r="H25" s="36"/>
      <c r="I25" s="36"/>
      <c r="J25" s="36"/>
      <c r="K25" s="37"/>
      <c r="L25" s="38">
        <f>+'[1]30'!H8+'[1]30'!H18+'[1]30'!H19+'[1]30'!H20+'[1]19'!H19</f>
        <v>2604317.29</v>
      </c>
      <c r="M25" s="36"/>
      <c r="N25" s="38">
        <f>+'[1]30'!I8+'[1]30'!I18+'[1]30'!I19+'[1]30'!I20+'[1]19'!I19</f>
        <v>4059329.17</v>
      </c>
      <c r="O25" s="39"/>
      <c r="P25" s="40"/>
      <c r="Q25" s="41"/>
      <c r="R25" s="41"/>
      <c r="S25" s="41"/>
      <c r="T25" s="41"/>
      <c r="U25" s="41"/>
      <c r="V25" s="41"/>
      <c r="W25" s="49"/>
      <c r="X25" s="49"/>
    </row>
    <row r="26" spans="3:24" x14ac:dyDescent="0.2">
      <c r="C26" s="19"/>
      <c r="D26" s="35" t="s">
        <v>13</v>
      </c>
      <c r="E26" s="36" t="s">
        <v>29</v>
      </c>
      <c r="F26" s="36"/>
      <c r="G26" s="36"/>
      <c r="H26" s="36"/>
      <c r="I26" s="36"/>
      <c r="J26" s="36"/>
      <c r="K26" s="37"/>
      <c r="L26" s="38">
        <f>+'[1]30'!H16</f>
        <v>860750</v>
      </c>
      <c r="M26" s="36"/>
      <c r="N26" s="38">
        <f>+'[1]30'!I16</f>
        <v>1088575</v>
      </c>
      <c r="O26" s="39"/>
      <c r="P26" s="40"/>
      <c r="Q26" s="41"/>
      <c r="R26" s="41"/>
      <c r="S26" s="41"/>
      <c r="T26" s="41"/>
      <c r="U26" s="41"/>
      <c r="V26" s="41"/>
      <c r="W26" s="49"/>
      <c r="X26" s="49"/>
    </row>
    <row r="27" spans="3:24" x14ac:dyDescent="0.2">
      <c r="C27" s="19"/>
      <c r="D27" s="35" t="s">
        <v>30</v>
      </c>
      <c r="E27" s="36" t="s">
        <v>31</v>
      </c>
      <c r="F27" s="36"/>
      <c r="G27" s="36"/>
      <c r="H27" s="36"/>
      <c r="I27" s="36"/>
      <c r="J27" s="36"/>
      <c r="K27" s="37"/>
      <c r="L27" s="38">
        <f>+'[1]30'!H17+'[1]29'!H15</f>
        <v>6750300</v>
      </c>
      <c r="M27" s="36"/>
      <c r="N27" s="38">
        <f>+'[1]30'!I17+'[1]29'!I15</f>
        <v>4144010</v>
      </c>
      <c r="O27" s="39"/>
      <c r="P27" s="40"/>
      <c r="Q27" s="41"/>
      <c r="R27" s="41"/>
      <c r="S27" s="41"/>
      <c r="T27" s="63"/>
      <c r="U27" s="41"/>
      <c r="V27" s="41"/>
      <c r="W27" s="49"/>
      <c r="X27" s="49"/>
    </row>
    <row r="28" spans="3:24" ht="13.5" thickBot="1" x14ac:dyDescent="0.25">
      <c r="C28" s="19"/>
      <c r="D28" s="35" t="s">
        <v>32</v>
      </c>
      <c r="E28" s="36" t="s">
        <v>33</v>
      </c>
      <c r="F28" s="36"/>
      <c r="G28" s="36"/>
      <c r="H28" s="36"/>
      <c r="I28" s="36"/>
      <c r="J28" s="36"/>
      <c r="K28" s="37">
        <v>2248746.75</v>
      </c>
      <c r="L28" s="43">
        <f>+'[1]30'!H23</f>
        <v>1625000</v>
      </c>
      <c r="M28" s="36"/>
      <c r="N28" s="43">
        <f>+'[1]29'!I24</f>
        <v>1625000</v>
      </c>
      <c r="O28" s="39"/>
      <c r="P28" s="40"/>
      <c r="Q28" s="41"/>
      <c r="R28" s="41"/>
      <c r="S28" s="41"/>
      <c r="T28" s="41"/>
      <c r="U28" s="41"/>
      <c r="V28" s="41"/>
      <c r="W28" s="49"/>
      <c r="X28" s="49"/>
    </row>
    <row r="29" spans="3:24" ht="15" customHeight="1" thickTop="1" thickBot="1" x14ac:dyDescent="0.25">
      <c r="C29" s="19"/>
      <c r="D29" s="35"/>
      <c r="E29" s="36" t="s">
        <v>34</v>
      </c>
      <c r="F29" s="36"/>
      <c r="G29" s="36"/>
      <c r="H29" s="36"/>
      <c r="I29" s="36"/>
      <c r="J29" s="36"/>
      <c r="K29" s="37"/>
      <c r="L29" s="43">
        <f>SUM(L23:L28)</f>
        <v>28039308.620000001</v>
      </c>
      <c r="M29" s="36"/>
      <c r="N29" s="43">
        <f>SUM(N23:N28)</f>
        <v>27094905.210000001</v>
      </c>
      <c r="O29" s="39"/>
      <c r="P29" s="40"/>
      <c r="Q29" s="41"/>
      <c r="R29" s="41"/>
      <c r="S29" s="41"/>
      <c r="T29" s="63">
        <f>+'[1]30'!H24+'[1]30'!K24-L29-N29</f>
        <v>0</v>
      </c>
      <c r="U29" s="41"/>
      <c r="V29" s="41"/>
      <c r="W29" s="49"/>
      <c r="X29" s="49"/>
    </row>
    <row r="30" spans="3:24" ht="13.5" thickTop="1" x14ac:dyDescent="0.2">
      <c r="C30" s="19"/>
      <c r="D30" s="35"/>
      <c r="E30" s="64"/>
      <c r="F30" s="64"/>
      <c r="G30" s="64"/>
      <c r="H30" s="36"/>
      <c r="I30" s="36"/>
      <c r="J30" s="36"/>
      <c r="K30" s="37"/>
      <c r="L30" s="65"/>
      <c r="M30" s="66"/>
      <c r="N30" s="65"/>
      <c r="O30" s="39"/>
      <c r="P30" s="40"/>
      <c r="Q30" s="41"/>
      <c r="R30" s="41"/>
      <c r="S30" s="41"/>
      <c r="T30" s="41"/>
      <c r="U30" s="41"/>
      <c r="V30" s="41"/>
      <c r="W30" s="49"/>
      <c r="X30" s="49"/>
    </row>
    <row r="31" spans="3:24" ht="3" customHeight="1" x14ac:dyDescent="0.2">
      <c r="C31" s="27"/>
      <c r="D31" s="67"/>
      <c r="E31" s="67"/>
      <c r="F31" s="67"/>
      <c r="G31" s="67"/>
      <c r="H31" s="28"/>
      <c r="I31" s="28"/>
      <c r="J31" s="28"/>
      <c r="K31" s="28"/>
      <c r="L31" s="28"/>
      <c r="M31" s="28"/>
      <c r="N31" s="28"/>
      <c r="O31" s="28"/>
      <c r="P31" s="29"/>
      <c r="Q31" s="4"/>
      <c r="R31" s="29"/>
    </row>
    <row r="32" spans="3:24" ht="20.100000000000001" customHeight="1" x14ac:dyDescent="0.2">
      <c r="D32" s="68"/>
      <c r="E32" s="68"/>
      <c r="F32" s="68"/>
      <c r="G32" s="68"/>
    </row>
    <row r="33" spans="3:24" ht="3" customHeight="1" x14ac:dyDescent="0.2">
      <c r="C33" s="16"/>
      <c r="D33" s="69"/>
      <c r="E33" s="69"/>
      <c r="F33" s="69"/>
      <c r="G33" s="69"/>
      <c r="H33" s="70"/>
      <c r="I33" s="70"/>
      <c r="J33" s="70"/>
      <c r="K33" s="70"/>
      <c r="L33" s="70"/>
      <c r="M33" s="70"/>
      <c r="N33" s="70"/>
      <c r="O33" s="70"/>
      <c r="P33" s="18"/>
      <c r="Q33" s="4"/>
      <c r="R33" s="4"/>
      <c r="S33" s="4"/>
      <c r="T33" s="4"/>
    </row>
    <row r="34" spans="3:24" ht="15" customHeight="1" thickBot="1" x14ac:dyDescent="0.25">
      <c r="C34" s="19"/>
      <c r="D34" s="71"/>
      <c r="E34" s="64"/>
      <c r="F34" s="72"/>
      <c r="G34" s="73" t="s">
        <v>35</v>
      </c>
      <c r="H34" s="74" t="s">
        <v>36</v>
      </c>
      <c r="I34" s="74"/>
      <c r="J34" s="74"/>
      <c r="K34" s="75"/>
      <c r="L34" s="76" t="s">
        <v>37</v>
      </c>
      <c r="M34" s="36"/>
      <c r="N34" s="36"/>
      <c r="O34" s="37"/>
      <c r="P34" s="40"/>
      <c r="Q34" s="41"/>
      <c r="R34" s="41"/>
      <c r="S34" s="41"/>
      <c r="T34" s="41"/>
      <c r="U34" s="49"/>
      <c r="V34" s="49"/>
      <c r="W34" s="49"/>
      <c r="X34" s="49"/>
    </row>
    <row r="35" spans="3:24" ht="15" customHeight="1" x14ac:dyDescent="0.2">
      <c r="C35" s="19"/>
      <c r="D35" s="77" t="s">
        <v>6</v>
      </c>
      <c r="E35" s="78"/>
      <c r="F35" s="78"/>
      <c r="G35" s="78"/>
      <c r="H35" s="79"/>
      <c r="I35" s="79"/>
      <c r="J35" s="79"/>
      <c r="K35" s="80"/>
      <c r="L35" s="23" t="s">
        <v>7</v>
      </c>
      <c r="M35" s="24"/>
      <c r="N35" s="24"/>
      <c r="O35" s="25"/>
      <c r="P35" s="40"/>
      <c r="Q35" s="41"/>
      <c r="R35" s="41"/>
      <c r="S35" s="41"/>
      <c r="T35" s="41"/>
      <c r="U35" s="49"/>
      <c r="V35" s="49"/>
      <c r="W35" s="49"/>
      <c r="X35" s="49"/>
    </row>
    <row r="36" spans="3:24" ht="15" customHeight="1" x14ac:dyDescent="0.2">
      <c r="C36" s="19"/>
      <c r="D36" s="81"/>
      <c r="E36" s="45"/>
      <c r="F36" s="45"/>
      <c r="G36" s="45"/>
      <c r="H36" s="46"/>
      <c r="I36" s="46"/>
      <c r="J36" s="46"/>
      <c r="K36" s="47"/>
      <c r="L36" s="82">
        <v>2017</v>
      </c>
      <c r="M36" s="39"/>
      <c r="N36" s="30">
        <v>2016</v>
      </c>
      <c r="O36" s="39"/>
      <c r="P36" s="83"/>
      <c r="Q36" s="59"/>
      <c r="R36" s="41"/>
      <c r="S36" s="41"/>
      <c r="T36" s="41"/>
      <c r="U36" s="49"/>
      <c r="V36" s="49"/>
      <c r="W36" s="49"/>
      <c r="X36" s="49"/>
    </row>
    <row r="37" spans="3:24" x14ac:dyDescent="0.2">
      <c r="C37" s="19"/>
      <c r="D37" s="35" t="s">
        <v>9</v>
      </c>
      <c r="E37" s="36" t="s">
        <v>10</v>
      </c>
      <c r="F37" s="36"/>
      <c r="G37" s="36"/>
      <c r="H37" s="36"/>
      <c r="I37" s="36"/>
      <c r="J37" s="36"/>
      <c r="K37" s="37"/>
      <c r="L37" s="84">
        <f>+'[1]34'!J5</f>
        <v>108800</v>
      </c>
      <c r="M37" s="85"/>
      <c r="N37" s="84">
        <f>+'[1]34'!K5</f>
        <v>0</v>
      </c>
      <c r="O37" s="37"/>
      <c r="P37" s="40"/>
      <c r="Q37" s="41"/>
      <c r="R37" s="41"/>
      <c r="S37" s="41"/>
      <c r="T37" s="41"/>
      <c r="U37" s="49"/>
      <c r="V37" s="49"/>
      <c r="W37" s="49"/>
      <c r="X37" s="49"/>
    </row>
    <row r="38" spans="3:24" x14ac:dyDescent="0.2">
      <c r="C38" s="19"/>
      <c r="D38" s="35" t="s">
        <v>11</v>
      </c>
      <c r="E38" s="37" t="s">
        <v>38</v>
      </c>
      <c r="F38" s="86"/>
      <c r="G38" s="36"/>
      <c r="H38" s="36"/>
      <c r="I38" s="36"/>
      <c r="J38" s="36"/>
      <c r="K38" s="37"/>
      <c r="L38" s="84">
        <f>+'[1]34'!J9+'[1]34'!J10+'[1]34'!J12+'[1]34'!J22+'[1]34'!J23+'[1]34'!J20</f>
        <v>5916200</v>
      </c>
      <c r="M38" s="85"/>
      <c r="N38" s="84">
        <f>+'[1]34'!K9+'[1]34'!K10+'[1]34'!K12+'[1]34'!K22+'[1]34'!K23+'[1]34'!K20+'[1]34'!K21</f>
        <v>5855000</v>
      </c>
      <c r="O38" s="37"/>
      <c r="P38" s="40"/>
      <c r="Q38" s="41"/>
      <c r="R38" s="41"/>
      <c r="S38" s="41"/>
      <c r="T38" s="41"/>
      <c r="U38" s="49"/>
      <c r="V38" s="49"/>
      <c r="W38" s="49"/>
      <c r="X38" s="49"/>
    </row>
    <row r="39" spans="3:24" ht="13.5" thickBot="1" x14ac:dyDescent="0.25">
      <c r="C39" s="19"/>
      <c r="D39" s="35" t="s">
        <v>13</v>
      </c>
      <c r="E39" s="37" t="s">
        <v>39</v>
      </c>
      <c r="F39" s="86"/>
      <c r="G39" s="36"/>
      <c r="H39" s="36"/>
      <c r="I39" s="36"/>
      <c r="J39" s="36"/>
      <c r="K39" s="37"/>
      <c r="L39" s="87">
        <f>+'[1]34'!J25</f>
        <v>676632</v>
      </c>
      <c r="M39" s="88"/>
      <c r="N39" s="89">
        <f>+'[1]34'!K25</f>
        <v>280133.67</v>
      </c>
      <c r="O39" s="37"/>
      <c r="P39" s="40"/>
      <c r="Q39" s="41"/>
      <c r="R39" s="41"/>
      <c r="S39" s="41"/>
      <c r="T39" s="41"/>
      <c r="U39" s="49"/>
      <c r="V39" s="49"/>
      <c r="W39" s="49"/>
      <c r="X39" s="49"/>
    </row>
    <row r="40" spans="3:24" ht="14.25" thickTop="1" thickBot="1" x14ac:dyDescent="0.25">
      <c r="C40" s="19"/>
      <c r="D40" s="35"/>
      <c r="E40" s="37" t="s">
        <v>40</v>
      </c>
      <c r="F40" s="86"/>
      <c r="G40" s="36"/>
      <c r="H40" s="36"/>
      <c r="I40" s="36"/>
      <c r="J40" s="36"/>
      <c r="K40" s="37"/>
      <c r="L40" s="90">
        <f>SUM(L37:L39)</f>
        <v>6701632</v>
      </c>
      <c r="M40" s="88"/>
      <c r="N40" s="90">
        <f>SUM(N37:N39)</f>
        <v>6135133.6699999999</v>
      </c>
      <c r="O40" s="37"/>
      <c r="P40" s="40"/>
      <c r="Q40" s="41"/>
      <c r="R40" s="41"/>
      <c r="S40" s="41"/>
      <c r="T40" s="63">
        <f>+'[1]34'!J26+'[1]34'!K26-L40-N40</f>
        <v>0</v>
      </c>
      <c r="U40" s="49"/>
      <c r="V40" s="49"/>
      <c r="W40" s="49"/>
      <c r="X40" s="49"/>
    </row>
    <row r="41" spans="3:24" ht="15" customHeight="1" thickTop="1" thickBot="1" x14ac:dyDescent="0.25">
      <c r="C41" s="19"/>
      <c r="D41" s="91"/>
      <c r="E41" s="92"/>
      <c r="F41" s="92"/>
      <c r="G41" s="92"/>
      <c r="H41" s="93"/>
      <c r="I41" s="93"/>
      <c r="J41" s="93"/>
      <c r="K41" s="94"/>
      <c r="L41" s="95"/>
      <c r="M41" s="96"/>
      <c r="N41" s="42"/>
      <c r="O41" s="94"/>
      <c r="P41" s="40"/>
      <c r="Q41" s="41"/>
      <c r="R41" s="41"/>
      <c r="S41" s="41"/>
      <c r="T41" s="41"/>
      <c r="U41" s="49"/>
      <c r="V41" s="49"/>
      <c r="W41" s="49"/>
      <c r="X41" s="49"/>
    </row>
    <row r="42" spans="3:24" ht="15" customHeight="1" thickTop="1" x14ac:dyDescent="0.2">
      <c r="C42" s="19"/>
      <c r="D42" s="97" t="s">
        <v>22</v>
      </c>
      <c r="E42" s="98"/>
      <c r="F42" s="98"/>
      <c r="G42" s="98"/>
      <c r="H42" s="98"/>
      <c r="I42" s="98"/>
      <c r="J42" s="98"/>
      <c r="K42" s="99"/>
      <c r="L42" s="100" t="s">
        <v>23</v>
      </c>
      <c r="M42" s="46"/>
      <c r="N42" s="101" t="s">
        <v>24</v>
      </c>
      <c r="O42" s="47"/>
      <c r="P42" s="83"/>
      <c r="Q42" s="59"/>
      <c r="R42" s="41"/>
      <c r="S42" s="41"/>
      <c r="T42" s="41"/>
      <c r="U42" s="49"/>
      <c r="V42" s="49" t="s">
        <v>8</v>
      </c>
      <c r="W42" s="49" t="s">
        <v>8</v>
      </c>
      <c r="X42" s="49" t="s">
        <v>8</v>
      </c>
    </row>
    <row r="43" spans="3:24" x14ac:dyDescent="0.2">
      <c r="C43" s="19"/>
      <c r="D43" s="35" t="s">
        <v>9</v>
      </c>
      <c r="E43" s="36" t="s">
        <v>41</v>
      </c>
      <c r="F43" s="36"/>
      <c r="G43" s="36" t="s">
        <v>26</v>
      </c>
      <c r="H43" s="36"/>
      <c r="I43" s="36"/>
      <c r="J43" s="36"/>
      <c r="K43" s="37"/>
      <c r="L43" s="84">
        <f>+'[1]35'!H8</f>
        <v>206397</v>
      </c>
      <c r="M43" s="85"/>
      <c r="N43" s="84">
        <f>+'[1]35'!I8</f>
        <v>201703</v>
      </c>
      <c r="O43" s="37"/>
      <c r="P43" s="40"/>
      <c r="Q43" s="41"/>
      <c r="R43" s="41"/>
      <c r="S43" s="41"/>
      <c r="T43" s="41"/>
      <c r="U43" s="49"/>
      <c r="V43" s="49"/>
      <c r="W43" s="49"/>
      <c r="X43" s="49"/>
    </row>
    <row r="44" spans="3:24" x14ac:dyDescent="0.2">
      <c r="C44" s="19"/>
      <c r="D44" s="35"/>
      <c r="E44" s="36"/>
      <c r="F44" s="36"/>
      <c r="G44" s="36" t="s">
        <v>27</v>
      </c>
      <c r="H44" s="36"/>
      <c r="I44" s="36"/>
      <c r="J44" s="36"/>
      <c r="K44" s="37"/>
      <c r="L44" s="84">
        <f>+'[1]35'!H9</f>
        <v>5201093</v>
      </c>
      <c r="M44" s="85"/>
      <c r="N44" s="84">
        <f>+'[1]35'!I9</f>
        <v>4774737.32</v>
      </c>
      <c r="O44" s="37"/>
      <c r="P44" s="61"/>
      <c r="Q44" s="62"/>
      <c r="R44" s="62"/>
      <c r="S44" s="62"/>
      <c r="T44" s="41"/>
      <c r="U44" s="49"/>
      <c r="V44" s="49"/>
      <c r="W44" s="49"/>
      <c r="X44" s="49"/>
    </row>
    <row r="45" spans="3:24" x14ac:dyDescent="0.2">
      <c r="C45" s="19"/>
      <c r="D45" s="35" t="s">
        <v>11</v>
      </c>
      <c r="E45" s="36" t="s">
        <v>29</v>
      </c>
      <c r="F45" s="36"/>
      <c r="G45" s="36"/>
      <c r="H45" s="36"/>
      <c r="I45" s="36"/>
      <c r="J45" s="36"/>
      <c r="K45" s="37"/>
      <c r="L45" s="84">
        <f>+'[1]35'!H15+'[1]35'!H16+'[1]35'!H17</f>
        <v>290000</v>
      </c>
      <c r="M45" s="85"/>
      <c r="N45" s="84">
        <f>+'[1]35'!K14+'[1]35'!K15+'[1]35'!K16+'[1]35'!K17</f>
        <v>488600</v>
      </c>
      <c r="O45" s="37"/>
      <c r="P45" s="40"/>
      <c r="Q45" s="41"/>
      <c r="R45" s="41"/>
      <c r="S45" s="41"/>
      <c r="T45" s="41"/>
      <c r="U45" s="49"/>
      <c r="V45" s="49"/>
      <c r="W45" s="49"/>
      <c r="X45" s="49"/>
    </row>
    <row r="46" spans="3:24" x14ac:dyDescent="0.2">
      <c r="C46" s="19"/>
      <c r="D46" s="35" t="s">
        <v>13</v>
      </c>
      <c r="E46" s="36" t="s">
        <v>42</v>
      </c>
      <c r="F46" s="36"/>
      <c r="G46" s="36"/>
      <c r="H46" s="36"/>
      <c r="I46" s="36"/>
      <c r="J46" s="36"/>
      <c r="K46" s="37"/>
      <c r="L46" s="84">
        <f>+'[1]35'!H20+'[1]35'!H22+'[1]35'!H24+'[1]35'!H23+'[1]35'!H21</f>
        <v>868442</v>
      </c>
      <c r="M46" s="85"/>
      <c r="N46" s="84">
        <f>+'[1]35'!I20+'[1]35'!I22+'[1]35'!I24+'[1]35'!I23</f>
        <v>774668.35</v>
      </c>
      <c r="O46" s="37"/>
      <c r="P46" s="40"/>
      <c r="Q46" s="41"/>
      <c r="R46" s="41"/>
      <c r="S46" s="41"/>
      <c r="T46" s="41"/>
      <c r="U46" s="49"/>
      <c r="V46" s="49"/>
      <c r="W46" s="49"/>
      <c r="X46" s="49"/>
    </row>
    <row r="47" spans="3:24" x14ac:dyDescent="0.2">
      <c r="C47" s="19"/>
      <c r="D47" s="35" t="s">
        <v>15</v>
      </c>
      <c r="E47" s="36" t="s">
        <v>28</v>
      </c>
      <c r="F47" s="36"/>
      <c r="G47" s="36"/>
      <c r="H47" s="36"/>
      <c r="I47" s="36"/>
      <c r="J47" s="36"/>
      <c r="K47" s="37"/>
      <c r="L47" s="84">
        <f>+'[1]36'!H18+'[1]36'!H19+'[1]36'!H11+'[1]36'!H24+'[1]36'!H9</f>
        <v>135700</v>
      </c>
      <c r="M47" s="85"/>
      <c r="N47" s="84">
        <f>+'[1]36'!I18+'[1]36'!I19+'[1]36'!I9+'[1]36'!I11+'[1]36'!I24</f>
        <v>15425</v>
      </c>
      <c r="O47" s="37"/>
      <c r="P47" s="40"/>
      <c r="Q47" s="41"/>
      <c r="R47" s="41"/>
      <c r="S47" s="41"/>
      <c r="T47" s="41"/>
      <c r="U47" s="49"/>
      <c r="V47" s="49"/>
      <c r="W47" s="49"/>
      <c r="X47" s="49"/>
    </row>
    <row r="48" spans="3:24" ht="13.5" thickBot="1" x14ac:dyDescent="0.25">
      <c r="C48" s="19"/>
      <c r="D48" s="35" t="s">
        <v>32</v>
      </c>
      <c r="E48" s="36" t="s">
        <v>43</v>
      </c>
      <c r="F48" s="36"/>
      <c r="G48" s="36"/>
      <c r="H48" s="36"/>
      <c r="I48" s="36"/>
      <c r="J48" s="36"/>
      <c r="K48" s="37"/>
      <c r="L48" s="84">
        <f>+'[1]36'!H25</f>
        <v>0</v>
      </c>
      <c r="M48" s="85"/>
      <c r="N48" s="84">
        <f>+'[1]36'!I25</f>
        <v>0</v>
      </c>
      <c r="O48" s="37"/>
      <c r="P48" s="40"/>
      <c r="Q48" s="41"/>
      <c r="R48" s="41"/>
      <c r="S48" s="41"/>
      <c r="T48" s="41"/>
      <c r="U48" s="49"/>
      <c r="V48" s="49"/>
      <c r="W48" s="49"/>
      <c r="X48" s="49"/>
    </row>
    <row r="49" spans="3:24" ht="15" customHeight="1" thickTop="1" thickBot="1" x14ac:dyDescent="0.25">
      <c r="C49" s="19"/>
      <c r="D49" s="35" t="s">
        <v>44</v>
      </c>
      <c r="E49" s="64"/>
      <c r="F49" s="36"/>
      <c r="G49" s="36"/>
      <c r="H49" s="36"/>
      <c r="I49" s="36"/>
      <c r="J49" s="36"/>
      <c r="K49" s="37"/>
      <c r="L49" s="90">
        <f>SUM(L43:L48)</f>
        <v>6701632</v>
      </c>
      <c r="M49" s="88"/>
      <c r="N49" s="90">
        <f>SUM(N43:N48)</f>
        <v>6255133.6699999999</v>
      </c>
      <c r="O49" s="37"/>
      <c r="P49" s="40"/>
      <c r="Q49" s="41"/>
      <c r="R49" s="41"/>
      <c r="S49" s="41"/>
      <c r="T49" s="63">
        <f>+'[1]36'!H26+'[1]36'!K26-L49-N49</f>
        <v>0</v>
      </c>
      <c r="U49" s="49"/>
      <c r="V49" s="50">
        <f>+L40-L49</f>
        <v>0</v>
      </c>
      <c r="W49" s="49"/>
      <c r="X49" s="49"/>
    </row>
    <row r="50" spans="3:24" ht="13.5" thickTop="1" x14ac:dyDescent="0.2">
      <c r="C50" s="19"/>
      <c r="D50" s="35"/>
      <c r="E50" s="64"/>
      <c r="F50" s="64"/>
      <c r="G50" s="64"/>
      <c r="H50" s="36"/>
      <c r="I50" s="36"/>
      <c r="J50" s="36"/>
      <c r="K50" s="37"/>
      <c r="L50" s="65"/>
      <c r="M50" s="88"/>
      <c r="N50" s="65"/>
      <c r="O50" s="39"/>
      <c r="P50" s="40"/>
      <c r="Q50" s="41"/>
      <c r="R50" s="41"/>
      <c r="S50" s="41"/>
      <c r="T50" s="63">
        <f>+L40+N40-L49-N49</f>
        <v>-120000</v>
      </c>
      <c r="U50" s="49"/>
      <c r="V50" s="49"/>
      <c r="W50" s="49"/>
      <c r="X50" s="49"/>
    </row>
    <row r="51" spans="3:24" ht="3" customHeight="1" x14ac:dyDescent="0.2">
      <c r="C51" s="2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41"/>
      <c r="R51" s="41"/>
      <c r="S51" s="41"/>
      <c r="T51" s="41"/>
      <c r="U51" s="49"/>
      <c r="V51" s="49"/>
      <c r="W51" s="49"/>
      <c r="X51" s="49"/>
    </row>
    <row r="52" spans="3:24" ht="12.6" customHeight="1" x14ac:dyDescent="0.2">
      <c r="C52" s="4"/>
      <c r="D52" s="41"/>
      <c r="E52" s="41"/>
      <c r="F52" s="41"/>
      <c r="G52" s="41"/>
      <c r="H52" s="41"/>
      <c r="I52" s="41"/>
      <c r="J52" s="41"/>
      <c r="K52" s="41"/>
      <c r="L52" s="63"/>
      <c r="M52" s="41"/>
      <c r="N52" s="63"/>
      <c r="O52" s="41"/>
      <c r="P52" s="41"/>
      <c r="Q52" s="41"/>
      <c r="R52" s="41"/>
      <c r="S52" s="41"/>
      <c r="T52" s="41"/>
      <c r="U52" s="49"/>
      <c r="V52" s="49"/>
      <c r="W52" s="49"/>
      <c r="X52" s="49"/>
    </row>
    <row r="53" spans="3:24" ht="12.6" customHeight="1" x14ac:dyDescent="0.2">
      <c r="C53" s="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9"/>
      <c r="V53" s="49"/>
      <c r="W53" s="49"/>
      <c r="X53" s="49"/>
    </row>
    <row r="54" spans="3:24" ht="3" customHeight="1" x14ac:dyDescent="0.2">
      <c r="C54" s="16"/>
      <c r="D54" s="69"/>
      <c r="E54" s="69"/>
      <c r="F54" s="69"/>
      <c r="G54" s="69"/>
      <c r="H54" s="70"/>
      <c r="I54" s="70"/>
      <c r="J54" s="70"/>
      <c r="K54" s="70"/>
      <c r="L54" s="70"/>
      <c r="M54" s="70"/>
      <c r="N54" s="70"/>
      <c r="O54" s="70"/>
      <c r="P54" s="18"/>
      <c r="Q54" s="41"/>
      <c r="R54" s="41"/>
      <c r="S54" s="41"/>
      <c r="T54" s="41"/>
      <c r="U54" s="49"/>
      <c r="V54" s="49"/>
      <c r="W54" s="49"/>
      <c r="X54" s="49"/>
    </row>
    <row r="55" spans="3:24" ht="15" customHeight="1" thickBot="1" x14ac:dyDescent="0.25">
      <c r="C55" s="19"/>
      <c r="D55" s="71"/>
      <c r="E55" s="64"/>
      <c r="F55" s="72"/>
      <c r="G55" s="73" t="s">
        <v>35</v>
      </c>
      <c r="H55" s="74" t="s">
        <v>45</v>
      </c>
      <c r="I55" s="74"/>
      <c r="J55" s="74"/>
      <c r="K55" s="75"/>
      <c r="L55" s="76" t="s">
        <v>37</v>
      </c>
      <c r="M55" s="36"/>
      <c r="N55" s="36"/>
      <c r="O55" s="37"/>
      <c r="P55" s="40"/>
      <c r="Q55" s="41"/>
      <c r="R55" s="41"/>
      <c r="S55" s="41"/>
      <c r="T55" s="41"/>
      <c r="U55" s="49"/>
      <c r="V55" s="49"/>
      <c r="W55" s="49"/>
      <c r="X55" s="49"/>
    </row>
    <row r="56" spans="3:24" ht="15" customHeight="1" x14ac:dyDescent="0.2">
      <c r="C56" s="19"/>
      <c r="D56" s="77" t="s">
        <v>6</v>
      </c>
      <c r="E56" s="78"/>
      <c r="F56" s="78"/>
      <c r="G56" s="78"/>
      <c r="H56" s="79"/>
      <c r="I56" s="79"/>
      <c r="J56" s="79"/>
      <c r="K56" s="80"/>
      <c r="L56" s="23" t="s">
        <v>7</v>
      </c>
      <c r="M56" s="24"/>
      <c r="N56" s="24"/>
      <c r="O56" s="25"/>
      <c r="P56" s="40"/>
      <c r="Q56" s="41"/>
      <c r="R56" s="41"/>
      <c r="S56" s="41"/>
      <c r="T56" s="41"/>
      <c r="U56" s="49"/>
      <c r="V56" s="49"/>
      <c r="W56" s="49"/>
      <c r="X56" s="49"/>
    </row>
    <row r="57" spans="3:24" ht="15" customHeight="1" x14ac:dyDescent="0.2">
      <c r="C57" s="19"/>
      <c r="D57" s="81"/>
      <c r="E57" s="45"/>
      <c r="F57" s="45"/>
      <c r="G57" s="45"/>
      <c r="H57" s="46"/>
      <c r="I57" s="46"/>
      <c r="J57" s="46"/>
      <c r="K57" s="47"/>
      <c r="L57" s="82">
        <v>2017</v>
      </c>
      <c r="M57" s="39"/>
      <c r="N57" s="30">
        <v>2016</v>
      </c>
      <c r="O57" s="39"/>
      <c r="P57" s="83"/>
      <c r="Q57" s="41"/>
      <c r="R57" s="41"/>
      <c r="S57" s="41"/>
      <c r="T57" s="41"/>
      <c r="U57" s="49"/>
      <c r="V57" s="49"/>
      <c r="W57" s="49"/>
      <c r="X57" s="49"/>
    </row>
    <row r="58" spans="3:24" ht="12.75" customHeight="1" x14ac:dyDescent="0.2">
      <c r="C58" s="19"/>
      <c r="D58" s="35" t="s">
        <v>9</v>
      </c>
      <c r="E58" s="36" t="s">
        <v>10</v>
      </c>
      <c r="F58" s="36"/>
      <c r="G58" s="36"/>
      <c r="H58" s="36"/>
      <c r="I58" s="36"/>
      <c r="J58" s="36"/>
      <c r="K58" s="37"/>
      <c r="L58" s="84">
        <f>+'[1]34 BEACH'!J5</f>
        <v>0</v>
      </c>
      <c r="M58" s="85"/>
      <c r="N58" s="84">
        <f>+'[1]34 BEACH'!K5</f>
        <v>0</v>
      </c>
      <c r="O58" s="37"/>
      <c r="P58" s="40"/>
      <c r="Q58" s="41"/>
      <c r="R58" s="41"/>
      <c r="S58" s="41"/>
      <c r="T58" s="41"/>
      <c r="U58" s="49"/>
      <c r="V58" s="49"/>
      <c r="W58" s="49"/>
      <c r="X58" s="49"/>
    </row>
    <row r="59" spans="3:24" ht="12.75" customHeight="1" x14ac:dyDescent="0.2">
      <c r="C59" s="19"/>
      <c r="D59" s="35" t="s">
        <v>11</v>
      </c>
      <c r="E59" s="37" t="s">
        <v>38</v>
      </c>
      <c r="F59" s="86"/>
      <c r="G59" s="36"/>
      <c r="H59" s="36"/>
      <c r="I59" s="36"/>
      <c r="J59" s="36"/>
      <c r="K59" s="37"/>
      <c r="L59" s="84">
        <f>+'[1]34 BEACH'!J9+'[1]34 BEACH'!J10+'[1]34 BEACH'!J11+'[1]34 BEACH'!J12+'[1]34 BEACH'!J19+'[1]34 BEACH'!J22</f>
        <v>1254000</v>
      </c>
      <c r="M59" s="85"/>
      <c r="N59" s="84">
        <f>+'[1]34 BEACH'!K9+'[1]34 BEACH'!K10+'[1]34 BEACH'!K11+'[1]34 BEACH'!K12+'[1]34 BEACH'!K19</f>
        <v>1224000</v>
      </c>
      <c r="O59" s="37"/>
      <c r="P59" s="40"/>
      <c r="Q59" s="41"/>
      <c r="R59" s="41"/>
      <c r="S59" s="41"/>
      <c r="T59" s="41"/>
      <c r="U59" s="49"/>
      <c r="V59" s="49"/>
      <c r="W59" s="49"/>
      <c r="X59" s="49"/>
    </row>
    <row r="60" spans="3:24" ht="12.75" customHeight="1" thickBot="1" x14ac:dyDescent="0.25">
      <c r="C60" s="19"/>
      <c r="D60" s="35" t="s">
        <v>13</v>
      </c>
      <c r="E60" s="37" t="s">
        <v>39</v>
      </c>
      <c r="F60" s="86"/>
      <c r="G60" s="36"/>
      <c r="H60" s="36"/>
      <c r="I60" s="36"/>
      <c r="J60" s="36"/>
      <c r="K60" s="37"/>
      <c r="L60" s="87">
        <f>+'[1]34 BEACH'!J25</f>
        <v>250423</v>
      </c>
      <c r="M60" s="88"/>
      <c r="N60" s="89">
        <f>+'[1]34 BEACH'!K25</f>
        <v>260852.5</v>
      </c>
      <c r="O60" s="37"/>
      <c r="P60" s="40"/>
      <c r="Q60" s="41"/>
      <c r="R60" s="41"/>
      <c r="S60" s="41"/>
      <c r="T60" s="41"/>
      <c r="U60" s="49"/>
      <c r="V60" s="49"/>
      <c r="W60" s="49"/>
      <c r="X60" s="49"/>
    </row>
    <row r="61" spans="3:24" ht="14.25" customHeight="1" thickTop="1" thickBot="1" x14ac:dyDescent="0.25">
      <c r="C61" s="19"/>
      <c r="D61" s="35"/>
      <c r="E61" s="37" t="s">
        <v>40</v>
      </c>
      <c r="F61" s="86"/>
      <c r="G61" s="36"/>
      <c r="H61" s="36"/>
      <c r="I61" s="36"/>
      <c r="J61" s="36"/>
      <c r="K61" s="37"/>
      <c r="L61" s="90">
        <f>SUM(L58:L60)</f>
        <v>1504423</v>
      </c>
      <c r="M61" s="88"/>
      <c r="N61" s="90">
        <f>SUM(N58:N60)</f>
        <v>1484852.5</v>
      </c>
      <c r="O61" s="37"/>
      <c r="P61" s="40"/>
      <c r="Q61" s="41"/>
      <c r="R61" s="41"/>
      <c r="S61" s="41"/>
      <c r="T61" s="63">
        <f>+'[1]34 BEACH'!J26+'[1]34 BEACH'!K26-L61-N61</f>
        <v>0</v>
      </c>
      <c r="U61" s="49"/>
      <c r="V61" s="49"/>
      <c r="W61" s="49"/>
      <c r="X61" s="49"/>
    </row>
    <row r="62" spans="3:24" ht="15" customHeight="1" thickTop="1" thickBot="1" x14ac:dyDescent="0.25">
      <c r="C62" s="19"/>
      <c r="D62" s="91"/>
      <c r="E62" s="92"/>
      <c r="F62" s="92"/>
      <c r="G62" s="92"/>
      <c r="H62" s="93"/>
      <c r="I62" s="93"/>
      <c r="J62" s="93"/>
      <c r="K62" s="94"/>
      <c r="L62" s="95"/>
      <c r="M62" s="96"/>
      <c r="N62" s="42"/>
      <c r="O62" s="94"/>
      <c r="P62" s="40"/>
      <c r="Q62" s="41"/>
      <c r="R62" s="41"/>
      <c r="S62" s="41"/>
      <c r="T62" s="41"/>
      <c r="U62" s="49"/>
      <c r="V62" s="49"/>
      <c r="W62" s="49"/>
      <c r="X62" s="49"/>
    </row>
    <row r="63" spans="3:24" ht="15" customHeight="1" thickTop="1" x14ac:dyDescent="0.2">
      <c r="C63" s="19"/>
      <c r="D63" s="97" t="s">
        <v>22</v>
      </c>
      <c r="E63" s="98"/>
      <c r="F63" s="98"/>
      <c r="G63" s="98"/>
      <c r="H63" s="98"/>
      <c r="I63" s="98"/>
      <c r="J63" s="98"/>
      <c r="K63" s="99"/>
      <c r="L63" s="100" t="s">
        <v>23</v>
      </c>
      <c r="M63" s="46"/>
      <c r="N63" s="101" t="s">
        <v>24</v>
      </c>
      <c r="O63" s="47"/>
      <c r="P63" s="83"/>
      <c r="Q63" s="41"/>
      <c r="R63" s="41"/>
      <c r="S63" s="41"/>
      <c r="T63" s="41"/>
      <c r="U63" s="49"/>
      <c r="V63" s="49"/>
      <c r="W63" s="49"/>
      <c r="X63" s="49"/>
    </row>
    <row r="64" spans="3:24" ht="12.75" customHeight="1" x14ac:dyDescent="0.2">
      <c r="C64" s="19"/>
      <c r="D64" s="35" t="s">
        <v>9</v>
      </c>
      <c r="E64" s="36" t="s">
        <v>41</v>
      </c>
      <c r="F64" s="36"/>
      <c r="G64" s="36" t="s">
        <v>26</v>
      </c>
      <c r="H64" s="36"/>
      <c r="I64" s="36"/>
      <c r="J64" s="36"/>
      <c r="K64" s="37"/>
      <c r="L64" s="84">
        <f>+'[1]35 BEACH'!H8</f>
        <v>1113248</v>
      </c>
      <c r="M64" s="85"/>
      <c r="N64" s="84">
        <f>+'[1]35 BEACH'!I8</f>
        <v>1086094</v>
      </c>
      <c r="O64" s="37"/>
      <c r="P64" s="40"/>
      <c r="Q64" s="41"/>
      <c r="R64" s="41"/>
      <c r="S64" s="41"/>
      <c r="T64" s="41"/>
      <c r="U64" s="49"/>
      <c r="V64" s="49"/>
      <c r="W64" s="49"/>
      <c r="X64" s="49"/>
    </row>
    <row r="65" spans="3:24" ht="12.75" customHeight="1" x14ac:dyDescent="0.2">
      <c r="C65" s="19"/>
      <c r="D65" s="35"/>
      <c r="E65" s="36"/>
      <c r="F65" s="36"/>
      <c r="G65" s="36" t="s">
        <v>27</v>
      </c>
      <c r="H65" s="36"/>
      <c r="I65" s="36"/>
      <c r="J65" s="36"/>
      <c r="K65" s="37"/>
      <c r="L65" s="84">
        <f>+'[1]35 BEACH'!H9</f>
        <v>296000</v>
      </c>
      <c r="M65" s="85"/>
      <c r="N65" s="84">
        <f>+'[1]35 BEACH'!I9</f>
        <v>300658.5</v>
      </c>
      <c r="O65" s="37"/>
      <c r="P65" s="61"/>
      <c r="Q65" s="41"/>
      <c r="R65" s="41"/>
      <c r="S65" s="41"/>
      <c r="T65" s="41"/>
      <c r="U65" s="49"/>
      <c r="V65" s="49"/>
      <c r="W65" s="49"/>
      <c r="X65" s="49"/>
    </row>
    <row r="66" spans="3:24" ht="12.75" customHeight="1" x14ac:dyDescent="0.2">
      <c r="C66" s="19"/>
      <c r="D66" s="35" t="s">
        <v>11</v>
      </c>
      <c r="E66" s="36" t="s">
        <v>29</v>
      </c>
      <c r="F66" s="36"/>
      <c r="G66" s="36"/>
      <c r="H66" s="36"/>
      <c r="I66" s="36"/>
      <c r="J66" s="36"/>
      <c r="K66" s="37"/>
      <c r="L66" s="84">
        <f>+'[1]35 BEACH'!H15+'[1]35 BEACH'!H16+'[1]35 BEACH'!H17</f>
        <v>0</v>
      </c>
      <c r="M66" s="85"/>
      <c r="N66" s="84">
        <f>+'[1]35 BEACH'!I15+'[1]35 BEACH'!I16+'[1]35 BEACH'!I17</f>
        <v>0</v>
      </c>
      <c r="O66" s="37"/>
      <c r="P66" s="40"/>
      <c r="Q66" s="41"/>
      <c r="R66" s="41"/>
      <c r="S66" s="41"/>
      <c r="T66" s="41"/>
      <c r="U66" s="49"/>
      <c r="V66" s="49"/>
      <c r="W66" s="49"/>
      <c r="X66" s="49"/>
    </row>
    <row r="67" spans="3:24" ht="12.75" customHeight="1" x14ac:dyDescent="0.2">
      <c r="C67" s="19"/>
      <c r="D67" s="35" t="s">
        <v>13</v>
      </c>
      <c r="E67" s="36" t="s">
        <v>42</v>
      </c>
      <c r="F67" s="36"/>
      <c r="G67" s="36"/>
      <c r="H67" s="36"/>
      <c r="I67" s="36"/>
      <c r="J67" s="36"/>
      <c r="K67" s="37"/>
      <c r="L67" s="84">
        <f>+'[1]35 BEACH'!H21+'[1]35 BEACH'!H22+'[1]35 BEACH'!H23+'[1]35 BEACH'!H24</f>
        <v>0</v>
      </c>
      <c r="M67" s="85"/>
      <c r="N67" s="84">
        <f>+'[1]35 BEACH'!I21+'[1]35 BEACH'!I22+'[1]35 BEACH'!I23+'[1]35 BEACH'!I24</f>
        <v>0</v>
      </c>
      <c r="O67" s="37"/>
      <c r="P67" s="40"/>
      <c r="Q67" s="41"/>
      <c r="R67" s="41"/>
      <c r="S67" s="41"/>
      <c r="T67" s="41"/>
      <c r="U67" s="49"/>
      <c r="V67" s="49"/>
      <c r="W67" s="49"/>
      <c r="X67" s="49"/>
    </row>
    <row r="68" spans="3:24" ht="12.75" customHeight="1" x14ac:dyDescent="0.2">
      <c r="C68" s="19"/>
      <c r="D68" s="35" t="s">
        <v>15</v>
      </c>
      <c r="E68" s="36" t="s">
        <v>28</v>
      </c>
      <c r="F68" s="36"/>
      <c r="G68" s="36"/>
      <c r="H68" s="36"/>
      <c r="I68" s="36"/>
      <c r="J68" s="36"/>
      <c r="K68" s="37"/>
      <c r="L68" s="84">
        <f>+'[1]36 BEACH'!H9+'[1]36 BEACH'!H10+'[1]36 BEACH'!H11+'[1]36 BEACH'!H12+'[1]36 BEACH'!H16+'[1]36 BEACH'!H17+'[1]36 BEACH'!H18</f>
        <v>95175</v>
      </c>
      <c r="M68" s="85"/>
      <c r="N68" s="84">
        <f>+'[1]36 BEACH'!I9+'[1]36 BEACH'!I10+'[1]36 BEACH'!I11+'[1]36 BEACH'!I12+'[1]36 BEACH'!I16+'[1]36 BEACH'!I17+'[1]36 BEACH'!I18</f>
        <v>98100</v>
      </c>
      <c r="O68" s="37"/>
      <c r="P68" s="40"/>
      <c r="Q68" s="41"/>
      <c r="R68" s="41"/>
      <c r="S68" s="41"/>
      <c r="T68" s="41"/>
      <c r="U68" s="49"/>
      <c r="V68" s="49"/>
      <c r="W68" s="49"/>
      <c r="X68" s="49"/>
    </row>
    <row r="69" spans="3:24" ht="12.75" customHeight="1" thickBot="1" x14ac:dyDescent="0.25">
      <c r="C69" s="19"/>
      <c r="D69" s="35" t="s">
        <v>32</v>
      </c>
      <c r="E69" s="36" t="s">
        <v>43</v>
      </c>
      <c r="F69" s="36"/>
      <c r="G69" s="36"/>
      <c r="H69" s="36"/>
      <c r="I69" s="36"/>
      <c r="J69" s="36"/>
      <c r="K69" s="37"/>
      <c r="L69" s="84">
        <f>+'[1]36 BEACH'!H25</f>
        <v>0</v>
      </c>
      <c r="M69" s="85"/>
      <c r="N69" s="84">
        <f>+'[1]36 BEACH'!I25</f>
        <v>0</v>
      </c>
      <c r="O69" s="37"/>
      <c r="P69" s="40"/>
      <c r="Q69" s="41"/>
      <c r="R69" s="41"/>
      <c r="S69" s="41"/>
      <c r="T69" s="41"/>
      <c r="U69" s="49"/>
      <c r="V69" s="49"/>
      <c r="W69" s="49"/>
      <c r="X69" s="49"/>
    </row>
    <row r="70" spans="3:24" ht="14.25" customHeight="1" thickTop="1" thickBot="1" x14ac:dyDescent="0.25">
      <c r="C70" s="19"/>
      <c r="D70" s="35" t="s">
        <v>44</v>
      </c>
      <c r="E70" s="64"/>
      <c r="F70" s="36"/>
      <c r="G70" s="36"/>
      <c r="H70" s="36"/>
      <c r="I70" s="36"/>
      <c r="J70" s="36"/>
      <c r="K70" s="37"/>
      <c r="L70" s="90">
        <f>SUM(L64:L69)</f>
        <v>1504423</v>
      </c>
      <c r="M70" s="88"/>
      <c r="N70" s="90">
        <f>SUM(N64:N69)</f>
        <v>1484852.5</v>
      </c>
      <c r="O70" s="37"/>
      <c r="P70" s="40"/>
      <c r="Q70" s="41"/>
      <c r="R70" s="41"/>
      <c r="S70" s="41"/>
      <c r="T70" s="41"/>
      <c r="U70" s="49"/>
      <c r="V70" s="49"/>
      <c r="W70" s="49"/>
      <c r="X70" s="49"/>
    </row>
    <row r="71" spans="3:24" ht="13.5" customHeight="1" thickTop="1" x14ac:dyDescent="0.2">
      <c r="C71" s="19"/>
      <c r="D71" s="35" t="s">
        <v>46</v>
      </c>
      <c r="E71" s="64"/>
      <c r="F71" s="64"/>
      <c r="G71" s="64"/>
      <c r="H71" s="36"/>
      <c r="I71" s="36"/>
      <c r="J71" s="36"/>
      <c r="K71" s="37"/>
      <c r="L71" s="102"/>
      <c r="M71" s="88"/>
      <c r="N71" s="65"/>
      <c r="O71" s="39"/>
      <c r="P71" s="40"/>
      <c r="Q71" s="41"/>
      <c r="R71" s="41"/>
      <c r="S71" s="41"/>
      <c r="T71" s="41"/>
      <c r="U71" s="49"/>
      <c r="V71" s="49"/>
      <c r="W71" s="49"/>
      <c r="X71" s="49"/>
    </row>
    <row r="72" spans="3:24" ht="3" customHeight="1" x14ac:dyDescent="0.2">
      <c r="C72" s="27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  <c r="Q72" s="41"/>
      <c r="R72" s="41"/>
      <c r="S72" s="41"/>
      <c r="T72" s="41"/>
      <c r="U72" s="49"/>
      <c r="V72" s="49"/>
      <c r="W72" s="49"/>
      <c r="X72" s="49"/>
    </row>
    <row r="73" spans="3:24" ht="20.100000000000001" customHeight="1" x14ac:dyDescent="0.2">
      <c r="D73" s="49"/>
      <c r="E73" s="49"/>
      <c r="F73" s="49"/>
      <c r="G73" s="49"/>
      <c r="H73" s="49"/>
      <c r="I73" s="49"/>
      <c r="J73" s="49"/>
      <c r="K73" s="49"/>
      <c r="L73" s="50"/>
      <c r="M73" s="49"/>
      <c r="N73" s="49"/>
      <c r="O73" s="49"/>
      <c r="P73" s="41"/>
      <c r="Q73" s="41"/>
      <c r="R73" s="41"/>
      <c r="S73" s="41"/>
      <c r="T73" s="49"/>
      <c r="U73" s="49"/>
      <c r="V73" s="49"/>
      <c r="W73" s="49"/>
      <c r="X73" s="49"/>
    </row>
    <row r="74" spans="3:24" ht="3" customHeight="1" x14ac:dyDescent="0.2">
      <c r="C74" s="16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18"/>
      <c r="Q74" s="4"/>
      <c r="R74" s="4"/>
      <c r="S74" s="4"/>
    </row>
    <row r="75" spans="3:24" ht="15" customHeight="1" x14ac:dyDescent="0.2">
      <c r="C75" s="19"/>
      <c r="D75" s="23" t="s">
        <v>47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26"/>
      <c r="Q75" s="4"/>
      <c r="R75" s="4"/>
      <c r="S75" s="4"/>
    </row>
    <row r="76" spans="3:24" ht="15" customHeight="1" x14ac:dyDescent="0.2">
      <c r="C76" s="19"/>
      <c r="D76" s="103"/>
      <c r="E76" s="17"/>
      <c r="F76" s="17"/>
      <c r="G76" s="32"/>
      <c r="H76" s="104" t="s">
        <v>48</v>
      </c>
      <c r="I76" s="28"/>
      <c r="J76" s="28"/>
      <c r="K76" s="105"/>
      <c r="L76" s="106" t="s">
        <v>49</v>
      </c>
      <c r="M76" s="107"/>
      <c r="N76" s="106" t="s">
        <v>50</v>
      </c>
      <c r="O76" s="108" t="s">
        <v>8</v>
      </c>
      <c r="P76" s="33"/>
      <c r="Q76" s="34"/>
      <c r="R76" s="34"/>
      <c r="S76" s="34"/>
      <c r="T76" s="34"/>
    </row>
    <row r="77" spans="3:24" x14ac:dyDescent="0.2">
      <c r="C77" s="19"/>
      <c r="D77" s="86" t="s">
        <v>51</v>
      </c>
      <c r="E77" s="36"/>
      <c r="F77" s="36"/>
      <c r="G77" s="32"/>
      <c r="H77" s="38">
        <f>3554126.35-894501.27-777673.15--0.03-665490.1</f>
        <v>1216461.8600000003</v>
      </c>
      <c r="I77" s="109"/>
      <c r="J77" s="109"/>
      <c r="K77" s="84"/>
      <c r="L77" s="84">
        <f>635240-151504-128734-101854-17250</f>
        <v>235898</v>
      </c>
      <c r="M77" s="110"/>
      <c r="N77" s="111">
        <v>0</v>
      </c>
      <c r="O77" s="32"/>
      <c r="P77" s="26"/>
      <c r="Q77" s="112"/>
      <c r="R77" s="4"/>
      <c r="S77" s="4"/>
      <c r="T77" s="112">
        <f>1881951.96+337752-101854-665490.1-H77-L77</f>
        <v>-4.6566128730773926E-10</v>
      </c>
      <c r="V77" s="113">
        <f>1881951.96-665490.1-H77</f>
        <v>0</v>
      </c>
      <c r="X77" s="113">
        <f>337752-101854-L77</f>
        <v>0</v>
      </c>
    </row>
    <row r="78" spans="3:24" ht="13.5" thickBot="1" x14ac:dyDescent="0.25">
      <c r="C78" s="19"/>
      <c r="D78" s="86" t="s">
        <v>52</v>
      </c>
      <c r="E78" s="36"/>
      <c r="F78" s="36"/>
      <c r="G78" s="32"/>
      <c r="H78" s="43">
        <f>21775000+1032732.97-2920677.59--185.64-2393973.15+36892.5-3310352.53-36892.51</f>
        <v>14182915.330000002</v>
      </c>
      <c r="I78" s="109"/>
      <c r="J78" s="109"/>
      <c r="K78" s="84"/>
      <c r="L78" s="43">
        <f>2962000+952196.4-459766.35-614766.35-629766.35</f>
        <v>2209897.3499999996</v>
      </c>
      <c r="M78" s="110"/>
      <c r="N78" s="114">
        <v>0</v>
      </c>
      <c r="O78" s="32"/>
      <c r="P78" s="26"/>
      <c r="Q78" s="112"/>
      <c r="R78" s="4"/>
      <c r="S78" s="4"/>
      <c r="T78" s="112">
        <f>13505000+677915.33+0-H78</f>
        <v>0</v>
      </c>
      <c r="V78" s="113">
        <f>737897.35+1472000+0-L78</f>
        <v>0</v>
      </c>
    </row>
    <row r="79" spans="3:24" ht="13.5" thickTop="1" x14ac:dyDescent="0.2">
      <c r="C79" s="19"/>
      <c r="D79" s="86" t="s">
        <v>53</v>
      </c>
      <c r="E79" s="36"/>
      <c r="F79" s="36"/>
      <c r="G79" s="32"/>
      <c r="H79" s="38">
        <f>SUM(H77:H78)</f>
        <v>15399377.190000001</v>
      </c>
      <c r="I79" s="109"/>
      <c r="J79" s="109"/>
      <c r="K79" s="88"/>
      <c r="L79" s="38">
        <f>SUM(L77:L78)</f>
        <v>2445795.3499999996</v>
      </c>
      <c r="M79" s="110"/>
      <c r="N79" s="115">
        <f>SUM(N77:N78)</f>
        <v>0</v>
      </c>
      <c r="O79" s="32"/>
      <c r="P79" s="26"/>
      <c r="Q79" s="4"/>
      <c r="R79" s="4"/>
      <c r="S79" s="4"/>
      <c r="T79" s="4"/>
      <c r="V79" s="113"/>
    </row>
    <row r="80" spans="3:24" ht="3" customHeight="1" x14ac:dyDescent="0.2"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4"/>
      <c r="R80" s="4"/>
      <c r="S80" s="4"/>
      <c r="T80" s="4"/>
    </row>
    <row r="81" spans="4:29" x14ac:dyDescent="0.2">
      <c r="P81" s="4"/>
      <c r="Q81" s="4"/>
      <c r="R81" s="4"/>
      <c r="S81" s="4"/>
      <c r="T81" s="4"/>
    </row>
    <row r="82" spans="4:29" x14ac:dyDescent="0.2">
      <c r="H82" s="113"/>
      <c r="P82" s="4"/>
      <c r="Q82" s="4"/>
      <c r="R82" s="4"/>
      <c r="S82" s="4"/>
      <c r="T82" s="4"/>
    </row>
    <row r="83" spans="4:29" x14ac:dyDescent="0.2">
      <c r="H83" s="113"/>
    </row>
    <row r="84" spans="4:29" x14ac:dyDescent="0.2">
      <c r="D84" s="116" t="s">
        <v>54</v>
      </c>
      <c r="M84" s="117" t="str">
        <f>+[1]Information!E10</f>
        <v>BOROUGH COUNCIL</v>
      </c>
      <c r="N84" s="118"/>
      <c r="O84" s="118"/>
      <c r="P84" s="118"/>
    </row>
    <row r="85" spans="4:29" x14ac:dyDescent="0.2">
      <c r="D85" s="4" t="s">
        <v>1</v>
      </c>
      <c r="E85" s="4"/>
      <c r="F85" s="117" t="str">
        <f>+[1]Information!E9</f>
        <v>BOROUGH</v>
      </c>
      <c r="G85" s="118"/>
      <c r="H85" s="118"/>
      <c r="I85" s="119" t="s">
        <v>2</v>
      </c>
      <c r="J85" s="119"/>
      <c r="K85" s="119"/>
      <c r="L85" s="117" t="str">
        <f>+[1]Information!E8</f>
        <v>AVALON</v>
      </c>
      <c r="M85" s="118"/>
      <c r="N85" s="4" t="s">
        <v>55</v>
      </c>
    </row>
    <row r="86" spans="4:29" x14ac:dyDescent="0.2">
      <c r="D86" s="118" t="str">
        <f>+[1]Information!E7</f>
        <v>CAPE MAY</v>
      </c>
      <c r="E86" s="118"/>
      <c r="F86" s="118"/>
      <c r="G86" s="4" t="s">
        <v>56</v>
      </c>
      <c r="H86" s="120" t="str">
        <f>+[1]Information!G26</f>
        <v>February 22</v>
      </c>
      <c r="I86" s="120"/>
      <c r="J86" s="120"/>
      <c r="K86" s="120"/>
      <c r="L86" s="121" t="s">
        <v>57</v>
      </c>
      <c r="M86" s="4"/>
      <c r="N86" s="4"/>
      <c r="O86" s="4"/>
      <c r="P86" s="4"/>
    </row>
    <row r="87" spans="4:29" x14ac:dyDescent="0.2">
      <c r="D87" s="4"/>
      <c r="E87" s="4"/>
      <c r="F87" s="4"/>
      <c r="G87" s="4"/>
      <c r="Z87" s="122" t="s">
        <v>58</v>
      </c>
      <c r="AA87" s="123"/>
      <c r="AB87" s="123"/>
      <c r="AC87" s="124"/>
    </row>
    <row r="88" spans="4:29" x14ac:dyDescent="0.2">
      <c r="D88" s="4"/>
      <c r="E88" s="4"/>
      <c r="F88" s="4"/>
      <c r="G88" s="4"/>
    </row>
    <row r="89" spans="4:29" x14ac:dyDescent="0.2">
      <c r="D89" s="1" t="s">
        <v>59</v>
      </c>
      <c r="K89" s="117" t="s">
        <v>60</v>
      </c>
      <c r="L89" s="118"/>
      <c r="M89" s="118"/>
      <c r="N89" s="118"/>
      <c r="O89" s="125" t="s">
        <v>61</v>
      </c>
    </row>
    <row r="90" spans="4:29" x14ac:dyDescent="0.2">
      <c r="D90" s="118" t="str">
        <f>+[1]Information!G28</f>
        <v>March 22</v>
      </c>
      <c r="E90" s="118"/>
      <c r="F90" s="118"/>
      <c r="G90" s="118"/>
      <c r="H90" s="126" t="s">
        <v>62</v>
      </c>
      <c r="I90" s="127">
        <v>0.29166666666666669</v>
      </c>
      <c r="J90" s="118"/>
      <c r="K90" s="118"/>
      <c r="L90" s="121" t="s">
        <v>63</v>
      </c>
    </row>
    <row r="91" spans="4:29" x14ac:dyDescent="0.2">
      <c r="D91" s="116" t="s">
        <v>64</v>
      </c>
    </row>
    <row r="92" spans="4:29" x14ac:dyDescent="0.2">
      <c r="D92" s="1" t="s">
        <v>65</v>
      </c>
    </row>
    <row r="94" spans="4:29" x14ac:dyDescent="0.2">
      <c r="D94" s="1" t="s">
        <v>66</v>
      </c>
      <c r="I94" s="117" t="s">
        <v>67</v>
      </c>
      <c r="J94" s="118"/>
      <c r="K94" s="118"/>
      <c r="L94" s="118"/>
      <c r="M94" s="118"/>
      <c r="N94" s="118"/>
      <c r="O94" s="1" t="s">
        <v>68</v>
      </c>
    </row>
    <row r="95" spans="4:29" x14ac:dyDescent="0.2">
      <c r="D95" s="1" t="s">
        <v>69</v>
      </c>
      <c r="G95" s="117" t="s">
        <v>70</v>
      </c>
      <c r="H95" s="118"/>
      <c r="I95" s="118"/>
      <c r="J95" s="118"/>
      <c r="K95" s="118"/>
      <c r="L95" s="118"/>
      <c r="M95" s="118"/>
      <c r="N95" s="1" t="s">
        <v>71</v>
      </c>
    </row>
    <row r="96" spans="4:29" x14ac:dyDescent="0.2">
      <c r="D96" s="117" t="s">
        <v>72</v>
      </c>
      <c r="E96" s="118"/>
      <c r="F96" s="118"/>
      <c r="G96" s="118"/>
      <c r="H96" s="60" t="s">
        <v>73</v>
      </c>
      <c r="I96" s="128"/>
      <c r="J96" s="129">
        <v>0.34375</v>
      </c>
      <c r="K96" s="129"/>
      <c r="L96" s="129"/>
      <c r="M96" s="60" t="s">
        <v>74</v>
      </c>
      <c r="N96" s="130">
        <v>0.67708333333333337</v>
      </c>
      <c r="O96" s="1" t="s">
        <v>75</v>
      </c>
    </row>
  </sheetData>
  <mergeCells count="31">
    <mergeCell ref="I94:N94"/>
    <mergeCell ref="G95:M95"/>
    <mergeCell ref="D96:G96"/>
    <mergeCell ref="J96:L96"/>
    <mergeCell ref="D86:F86"/>
    <mergeCell ref="H86:K86"/>
    <mergeCell ref="Z87:AB87"/>
    <mergeCell ref="K89:N89"/>
    <mergeCell ref="D90:G90"/>
    <mergeCell ref="I90:K90"/>
    <mergeCell ref="D56:K56"/>
    <mergeCell ref="L56:O56"/>
    <mergeCell ref="D63:K63"/>
    <mergeCell ref="D75:O75"/>
    <mergeCell ref="M84:P84"/>
    <mergeCell ref="F85:H85"/>
    <mergeCell ref="I85:K85"/>
    <mergeCell ref="L85:M85"/>
    <mergeCell ref="D22:K22"/>
    <mergeCell ref="H34:J34"/>
    <mergeCell ref="D35:K35"/>
    <mergeCell ref="L35:O35"/>
    <mergeCell ref="D42:K42"/>
    <mergeCell ref="H55:J55"/>
    <mergeCell ref="D1:O1"/>
    <mergeCell ref="F3:H3"/>
    <mergeCell ref="I3:J3"/>
    <mergeCell ref="E4:F4"/>
    <mergeCell ref="D6:O6"/>
    <mergeCell ref="D9:K9"/>
    <mergeCell ref="L9:O9"/>
  </mergeCells>
  <pageMargins left="0.25" right="0.3" top="0.25" bottom="0.75" header="0.25" footer="0.25"/>
  <pageSetup paperSize="5" orientation="portrait" r:id="rId1"/>
  <headerFooter alignWithMargins="0">
    <oddFooter>&amp;RBorough of Avalon</oddFooter>
  </headerFooter>
  <rowBreaks count="1" manualBreakCount="1">
    <brk id="51" max="15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Advertisement</vt:lpstr>
      <vt:lpstr>Advertisement!Print_Area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Garcia</dc:creator>
  <cp:lastModifiedBy>Michael Garcia</cp:lastModifiedBy>
  <dcterms:created xsi:type="dcterms:W3CDTF">2017-02-22T14:55:42Z</dcterms:created>
  <dcterms:modified xsi:type="dcterms:W3CDTF">2017-02-22T14:56:19Z</dcterms:modified>
</cp:coreProperties>
</file>